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04"/>
  <workbookPr/>
  <mc:AlternateContent xmlns:mc="http://schemas.openxmlformats.org/markup-compatibility/2006">
    <mc:Choice Requires="x15">
      <x15ac:absPath xmlns:x15ac="http://schemas.microsoft.com/office/spreadsheetml/2010/11/ac" url="https://auroraer.sharepoint.com/CP Team/Projects/National Infrastructure Commission (NIC)/202303_NICAA004_NIC (C)/21 - Final deliverables/Part 2/Databooks/Annual data/"/>
    </mc:Choice>
  </mc:AlternateContent>
  <xr:revisionPtr revIDLastSave="368" documentId="13_ncr:1_{907A51E5-45A8-4270-B3BA-0726D1A56874}" xr6:coauthVersionLast="47" xr6:coauthVersionMax="47" xr10:uidLastSave="{52B9121E-C21B-462D-B6E1-CF2CE50F01A2}"/>
  <bookViews>
    <workbookView xWindow="28680" yWindow="-11505" windowWidth="29040" windowHeight="15840" firstSheet="3" xr2:uid="{70C32EC3-C9CB-4359-90BF-6B87FA0439DB}"/>
  </bookViews>
  <sheets>
    <sheet name="Intro" sheetId="1" r:id="rId1"/>
    <sheet name="Common assumptions" sheetId="2" r:id="rId2"/>
    <sheet name="2050 gas-free energy system" sheetId="3" r:id="rId3"/>
    <sheet name="Glossary" sheetId="6"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0" i="3" l="1"/>
  <c r="H80" i="3" l="1"/>
  <c r="AQ238" i="3" l="1"/>
  <c r="AP238" i="3"/>
  <c r="AO238" i="3"/>
  <c r="AN238" i="3"/>
  <c r="AM238" i="3"/>
  <c r="AL238" i="3"/>
  <c r="AK238" i="3"/>
  <c r="AJ238" i="3"/>
  <c r="AI238" i="3"/>
  <c r="AH238" i="3"/>
  <c r="AG238" i="3"/>
  <c r="AF238" i="3"/>
  <c r="AE238" i="3"/>
  <c r="AD238" i="3"/>
  <c r="AC238" i="3"/>
  <c r="AB238" i="3"/>
  <c r="AA238" i="3"/>
  <c r="Z238" i="3"/>
  <c r="Y238" i="3"/>
  <c r="X238" i="3"/>
  <c r="W238" i="3"/>
  <c r="V238" i="3"/>
  <c r="U238" i="3"/>
  <c r="T238" i="3"/>
  <c r="S238" i="3"/>
  <c r="R238" i="3"/>
  <c r="Q238" i="3"/>
  <c r="P238" i="3"/>
  <c r="O238" i="3"/>
  <c r="N238" i="3"/>
  <c r="M238" i="3"/>
  <c r="L238" i="3"/>
  <c r="K238" i="3"/>
  <c r="J238" i="3"/>
  <c r="I238" i="3"/>
  <c r="H238" i="3"/>
  <c r="G238" i="3"/>
  <c r="F238" i="3"/>
  <c r="AQ237" i="3"/>
  <c r="AP237" i="3"/>
  <c r="AO237" i="3"/>
  <c r="AN237" i="3"/>
  <c r="AM237" i="3"/>
  <c r="AL237" i="3"/>
  <c r="AK237" i="3"/>
  <c r="AJ237" i="3"/>
  <c r="AI237" i="3"/>
  <c r="AH237" i="3"/>
  <c r="AG237" i="3"/>
  <c r="AF237" i="3"/>
  <c r="AE237" i="3"/>
  <c r="AD237" i="3"/>
  <c r="AC237" i="3"/>
  <c r="AB237" i="3"/>
  <c r="AA237" i="3"/>
  <c r="Z237" i="3"/>
  <c r="Y237" i="3"/>
  <c r="X237" i="3"/>
  <c r="W237" i="3"/>
  <c r="V237" i="3"/>
  <c r="U237" i="3"/>
  <c r="T237" i="3"/>
  <c r="S237" i="3"/>
  <c r="R237" i="3"/>
  <c r="Q237" i="3"/>
  <c r="P237" i="3"/>
  <c r="O237" i="3"/>
  <c r="N237" i="3"/>
  <c r="M237" i="3"/>
  <c r="L237" i="3"/>
  <c r="K237" i="3"/>
  <c r="J237" i="3"/>
  <c r="I237" i="3"/>
  <c r="H237" i="3"/>
  <c r="G237" i="3"/>
  <c r="F237" i="3"/>
  <c r="AQ236" i="3"/>
  <c r="AP236" i="3"/>
  <c r="AO236" i="3"/>
  <c r="AN236" i="3"/>
  <c r="AM236" i="3"/>
  <c r="AL236" i="3"/>
  <c r="AK236" i="3"/>
  <c r="AJ236" i="3"/>
  <c r="AI236" i="3"/>
  <c r="AH236" i="3"/>
  <c r="AG236" i="3"/>
  <c r="AF236" i="3"/>
  <c r="AE236" i="3"/>
  <c r="AD236" i="3"/>
  <c r="AC236" i="3"/>
  <c r="AB236" i="3"/>
  <c r="AA236" i="3"/>
  <c r="Z236" i="3"/>
  <c r="Y236" i="3"/>
  <c r="X236" i="3"/>
  <c r="W236" i="3"/>
  <c r="V236" i="3"/>
  <c r="U236" i="3"/>
  <c r="T236" i="3"/>
  <c r="S236" i="3"/>
  <c r="R236" i="3"/>
  <c r="Q236" i="3"/>
  <c r="P236" i="3"/>
  <c r="O236" i="3"/>
  <c r="N236" i="3"/>
  <c r="M236" i="3"/>
  <c r="L236" i="3"/>
  <c r="K236" i="3"/>
  <c r="J236" i="3"/>
  <c r="I236" i="3"/>
  <c r="H236" i="3"/>
  <c r="G236" i="3"/>
  <c r="F236" i="3"/>
  <c r="AQ235" i="3"/>
  <c r="AP235" i="3"/>
  <c r="AO235" i="3"/>
  <c r="AN235" i="3"/>
  <c r="AM235" i="3"/>
  <c r="AL235" i="3"/>
  <c r="AK235" i="3"/>
  <c r="AJ235" i="3"/>
  <c r="AI235" i="3"/>
  <c r="AH235" i="3"/>
  <c r="AG235" i="3"/>
  <c r="AF235" i="3"/>
  <c r="AE235" i="3"/>
  <c r="AD235" i="3"/>
  <c r="AC235" i="3"/>
  <c r="AB235" i="3"/>
  <c r="AA235" i="3"/>
  <c r="Z235" i="3"/>
  <c r="Y235" i="3"/>
  <c r="X235" i="3"/>
  <c r="W235" i="3"/>
  <c r="V235" i="3"/>
  <c r="U235" i="3"/>
  <c r="T235" i="3"/>
  <c r="S235" i="3"/>
  <c r="R235" i="3"/>
  <c r="Q235" i="3"/>
  <c r="P235" i="3"/>
  <c r="O235" i="3"/>
  <c r="N235" i="3"/>
  <c r="M235" i="3"/>
  <c r="L235" i="3"/>
  <c r="K235" i="3"/>
  <c r="J235" i="3"/>
  <c r="I235" i="3"/>
  <c r="H235" i="3"/>
  <c r="G235" i="3"/>
  <c r="F235" i="3"/>
  <c r="AQ234" i="3"/>
  <c r="AP234" i="3"/>
  <c r="AO234" i="3"/>
  <c r="AN234" i="3"/>
  <c r="AM234" i="3"/>
  <c r="AL234" i="3"/>
  <c r="AK234" i="3"/>
  <c r="AJ234" i="3"/>
  <c r="AI234" i="3"/>
  <c r="AH234" i="3"/>
  <c r="AG234" i="3"/>
  <c r="AF234" i="3"/>
  <c r="AE234" i="3"/>
  <c r="AD234" i="3"/>
  <c r="AC234" i="3"/>
  <c r="AB234" i="3"/>
  <c r="AA234" i="3"/>
  <c r="Z234" i="3"/>
  <c r="Y234" i="3"/>
  <c r="X234" i="3"/>
  <c r="W234" i="3"/>
  <c r="V234" i="3"/>
  <c r="U234" i="3"/>
  <c r="T234" i="3"/>
  <c r="S234" i="3"/>
  <c r="R234" i="3"/>
  <c r="Q234" i="3"/>
  <c r="P234" i="3"/>
  <c r="O234" i="3"/>
  <c r="N234" i="3"/>
  <c r="M234" i="3"/>
  <c r="L234" i="3"/>
  <c r="K234" i="3"/>
  <c r="J234" i="3"/>
  <c r="I234" i="3"/>
  <c r="H234" i="3"/>
  <c r="G234" i="3"/>
  <c r="F234" i="3"/>
  <c r="AQ233" i="3"/>
  <c r="AP233" i="3"/>
  <c r="AO233" i="3"/>
  <c r="AN233" i="3"/>
  <c r="AM233" i="3"/>
  <c r="AL233" i="3"/>
  <c r="AK233" i="3"/>
  <c r="AJ233" i="3"/>
  <c r="AI233" i="3"/>
  <c r="AH233" i="3"/>
  <c r="AG233" i="3"/>
  <c r="AF233" i="3"/>
  <c r="AE233" i="3"/>
  <c r="AD233" i="3"/>
  <c r="AC233" i="3"/>
  <c r="AB233" i="3"/>
  <c r="AA233" i="3"/>
  <c r="Z233" i="3"/>
  <c r="Y233" i="3"/>
  <c r="X233" i="3"/>
  <c r="W233" i="3"/>
  <c r="V233" i="3"/>
  <c r="U233" i="3"/>
  <c r="T233" i="3"/>
  <c r="S233" i="3"/>
  <c r="R233" i="3"/>
  <c r="Q233" i="3"/>
  <c r="P233" i="3"/>
  <c r="O233" i="3"/>
  <c r="N233" i="3"/>
  <c r="M233" i="3"/>
  <c r="L233" i="3"/>
  <c r="K233" i="3"/>
  <c r="J233" i="3"/>
  <c r="I233" i="3"/>
  <c r="H233" i="3"/>
  <c r="G233" i="3"/>
  <c r="F233" i="3"/>
  <c r="AQ232" i="3"/>
  <c r="AQ245" i="3" s="1"/>
  <c r="AP232" i="3"/>
  <c r="AP245" i="3" s="1"/>
  <c r="AO232" i="3"/>
  <c r="AO245" i="3" s="1"/>
  <c r="AN232" i="3"/>
  <c r="AN245" i="3" s="1"/>
  <c r="AM232" i="3"/>
  <c r="AM245" i="3" s="1"/>
  <c r="AL232" i="3"/>
  <c r="AL245" i="3" s="1"/>
  <c r="AK232" i="3"/>
  <c r="AK245" i="3" s="1"/>
  <c r="AJ232" i="3"/>
  <c r="AJ245" i="3" s="1"/>
  <c r="AI232" i="3"/>
  <c r="AI245" i="3" s="1"/>
  <c r="AH232" i="3"/>
  <c r="AH245" i="3" s="1"/>
  <c r="AG232" i="3"/>
  <c r="AG245" i="3" s="1"/>
  <c r="AF232" i="3"/>
  <c r="AF245" i="3" s="1"/>
  <c r="AE232" i="3"/>
  <c r="AE245" i="3" s="1"/>
  <c r="AD232" i="3"/>
  <c r="AD245" i="3" s="1"/>
  <c r="AC232" i="3"/>
  <c r="AC245" i="3" s="1"/>
  <c r="AB232" i="3"/>
  <c r="AB245" i="3" s="1"/>
  <c r="AA232" i="3"/>
  <c r="AA245" i="3" s="1"/>
  <c r="Z232" i="3"/>
  <c r="Z245" i="3" s="1"/>
  <c r="Y232" i="3"/>
  <c r="Y245" i="3" s="1"/>
  <c r="X232" i="3"/>
  <c r="X245" i="3" s="1"/>
  <c r="W232" i="3"/>
  <c r="W245" i="3" s="1"/>
  <c r="V232" i="3"/>
  <c r="V245" i="3" s="1"/>
  <c r="U232" i="3"/>
  <c r="U245" i="3" s="1"/>
  <c r="T232" i="3"/>
  <c r="T245" i="3" s="1"/>
  <c r="S232" i="3"/>
  <c r="S245" i="3" s="1"/>
  <c r="R232" i="3"/>
  <c r="R245" i="3" s="1"/>
  <c r="Q232" i="3"/>
  <c r="Q245" i="3" s="1"/>
  <c r="P232" i="3"/>
  <c r="P245" i="3" s="1"/>
  <c r="O232" i="3"/>
  <c r="O245" i="3" s="1"/>
  <c r="N232" i="3"/>
  <c r="N245" i="3" s="1"/>
  <c r="M232" i="3"/>
  <c r="M245" i="3" s="1"/>
  <c r="L232" i="3"/>
  <c r="L245" i="3" s="1"/>
  <c r="K232" i="3"/>
  <c r="K245" i="3" s="1"/>
  <c r="J232" i="3"/>
  <c r="J245" i="3" s="1"/>
  <c r="I232" i="3"/>
  <c r="I245" i="3" s="1"/>
  <c r="H232" i="3"/>
  <c r="H245" i="3" s="1"/>
  <c r="G232" i="3"/>
  <c r="G245" i="3" s="1"/>
  <c r="F232" i="3"/>
  <c r="F245" i="3" s="1"/>
  <c r="AQ231" i="3"/>
  <c r="AQ244" i="3" s="1"/>
  <c r="AP231" i="3"/>
  <c r="AO231" i="3"/>
  <c r="AN231" i="3"/>
  <c r="AM231" i="3"/>
  <c r="AL231" i="3"/>
  <c r="AK231" i="3"/>
  <c r="AK244" i="3" s="1"/>
  <c r="AJ231" i="3"/>
  <c r="AI231" i="3"/>
  <c r="AI244" i="3" s="1"/>
  <c r="AH231" i="3"/>
  <c r="AG231" i="3"/>
  <c r="AF231" i="3"/>
  <c r="AE231" i="3"/>
  <c r="AD231" i="3"/>
  <c r="AC231" i="3"/>
  <c r="AC244" i="3" s="1"/>
  <c r="AB231" i="3"/>
  <c r="AA231" i="3"/>
  <c r="AA244" i="3" s="1"/>
  <c r="Z231" i="3"/>
  <c r="Y231" i="3"/>
  <c r="X231" i="3"/>
  <c r="W231" i="3"/>
  <c r="V231" i="3"/>
  <c r="U231" i="3"/>
  <c r="U244" i="3" s="1"/>
  <c r="T231" i="3"/>
  <c r="S231" i="3"/>
  <c r="S244" i="3" s="1"/>
  <c r="R231" i="3"/>
  <c r="Q231" i="3"/>
  <c r="P231" i="3"/>
  <c r="O231" i="3"/>
  <c r="N231" i="3"/>
  <c r="M231" i="3"/>
  <c r="M244" i="3" s="1"/>
  <c r="L231" i="3"/>
  <c r="K231" i="3"/>
  <c r="K244" i="3" s="1"/>
  <c r="J231" i="3"/>
  <c r="I231" i="3"/>
  <c r="H231" i="3"/>
  <c r="G231" i="3"/>
  <c r="F231" i="3"/>
  <c r="AQ229" i="3"/>
  <c r="AP229" i="3"/>
  <c r="AO229" i="3"/>
  <c r="AN229" i="3"/>
  <c r="AM229" i="3"/>
  <c r="AL229" i="3"/>
  <c r="AK229" i="3"/>
  <c r="AJ229" i="3"/>
  <c r="AI229" i="3"/>
  <c r="AH229" i="3"/>
  <c r="AG229" i="3"/>
  <c r="AF229" i="3"/>
  <c r="AE229" i="3"/>
  <c r="AD229" i="3"/>
  <c r="AC229" i="3"/>
  <c r="AB229" i="3"/>
  <c r="AA229" i="3"/>
  <c r="Z229" i="3"/>
  <c r="Y229" i="3"/>
  <c r="X229" i="3"/>
  <c r="W229" i="3"/>
  <c r="V229" i="3"/>
  <c r="U229" i="3"/>
  <c r="T229" i="3"/>
  <c r="S229" i="3"/>
  <c r="R229" i="3"/>
  <c r="Q229" i="3"/>
  <c r="P229" i="3"/>
  <c r="O229" i="3"/>
  <c r="N229" i="3"/>
  <c r="M229" i="3"/>
  <c r="L229" i="3"/>
  <c r="K229" i="3"/>
  <c r="J229" i="3"/>
  <c r="I229" i="3"/>
  <c r="H229" i="3"/>
  <c r="G229" i="3"/>
  <c r="F229" i="3"/>
  <c r="F246" i="3" l="1"/>
  <c r="N246" i="3"/>
  <c r="F243" i="3"/>
  <c r="N243" i="3"/>
  <c r="V243" i="3"/>
  <c r="AD243" i="3"/>
  <c r="AL243" i="3"/>
  <c r="V246" i="3"/>
  <c r="AL246" i="3"/>
  <c r="AD246" i="3"/>
  <c r="G246" i="3"/>
  <c r="O246" i="3"/>
  <c r="W246" i="3"/>
  <c r="AE246" i="3"/>
  <c r="AM246" i="3"/>
  <c r="K247" i="3"/>
  <c r="S247" i="3"/>
  <c r="AA247" i="3"/>
  <c r="AI247" i="3"/>
  <c r="G243" i="3"/>
  <c r="O243" i="3"/>
  <c r="W243" i="3"/>
  <c r="AE243" i="3"/>
  <c r="AM243" i="3"/>
  <c r="M246" i="3"/>
  <c r="U246" i="3"/>
  <c r="AC246" i="3"/>
  <c r="AK246" i="3"/>
  <c r="I247" i="3"/>
  <c r="Q247" i="3"/>
  <c r="Y247" i="3"/>
  <c r="AG247" i="3"/>
  <c r="AO247" i="3"/>
  <c r="M243" i="3"/>
  <c r="U243" i="3"/>
  <c r="AC243" i="3"/>
  <c r="Q246" i="3"/>
  <c r="AG246" i="3"/>
  <c r="U247" i="3"/>
  <c r="AC247" i="3"/>
  <c r="Q243" i="3"/>
  <c r="Y243" i="3"/>
  <c r="AG243" i="3"/>
  <c r="H247" i="3"/>
  <c r="P247" i="3"/>
  <c r="X247" i="3"/>
  <c r="AF247" i="3"/>
  <c r="H246" i="3"/>
  <c r="P246" i="3"/>
  <c r="X246" i="3"/>
  <c r="AF246" i="3"/>
  <c r="T247" i="3"/>
  <c r="AJ247" i="3"/>
  <c r="P243" i="3"/>
  <c r="X243" i="3"/>
  <c r="AF243" i="3"/>
  <c r="I246" i="3"/>
  <c r="Y246" i="3"/>
  <c r="AO246" i="3"/>
  <c r="M247" i="3"/>
  <c r="AK247" i="3"/>
  <c r="I243" i="3"/>
  <c r="AO243" i="3"/>
  <c r="K246" i="3"/>
  <c r="S246" i="3"/>
  <c r="AA246" i="3"/>
  <c r="AI246" i="3"/>
  <c r="AN246" i="3"/>
  <c r="L247" i="3"/>
  <c r="AB247" i="3"/>
  <c r="H243" i="3"/>
  <c r="AN243" i="3"/>
  <c r="I239" i="3"/>
  <c r="Q239" i="3"/>
  <c r="Y239" i="3"/>
  <c r="AG239" i="3"/>
  <c r="AO239" i="3"/>
  <c r="AN247" i="3"/>
  <c r="AQ246" i="3"/>
  <c r="R243" i="3"/>
  <c r="Z243" i="3"/>
  <c r="AH243" i="3"/>
  <c r="AP243" i="3"/>
  <c r="K243" i="3"/>
  <c r="S243" i="3"/>
  <c r="AA243" i="3"/>
  <c r="AI243" i="3"/>
  <c r="AQ243" i="3"/>
  <c r="G247" i="3"/>
  <c r="O247" i="3"/>
  <c r="W247" i="3"/>
  <c r="AE247" i="3"/>
  <c r="AM247" i="3"/>
  <c r="J247" i="3"/>
  <c r="R247" i="3"/>
  <c r="Z247" i="3"/>
  <c r="AH247" i="3"/>
  <c r="AP247" i="3"/>
  <c r="G239" i="3"/>
  <c r="O239" i="3"/>
  <c r="W239" i="3"/>
  <c r="AE239" i="3"/>
  <c r="AM239" i="3"/>
  <c r="R246" i="3"/>
  <c r="V247" i="3"/>
  <c r="AP246" i="3"/>
  <c r="F247" i="3"/>
  <c r="J243" i="3"/>
  <c r="Z246" i="3"/>
  <c r="AD247" i="3"/>
  <c r="AK243" i="3"/>
  <c r="J246" i="3"/>
  <c r="AL247" i="3"/>
  <c r="AH246" i="3"/>
  <c r="N247" i="3"/>
  <c r="AQ247" i="3"/>
  <c r="V239" i="3"/>
  <c r="V244" i="3"/>
  <c r="N239" i="3"/>
  <c r="N244" i="3"/>
  <c r="H239" i="3"/>
  <c r="P239" i="3"/>
  <c r="X239" i="3"/>
  <c r="AN239" i="3"/>
  <c r="L246" i="3"/>
  <c r="T246" i="3"/>
  <c r="AB246" i="3"/>
  <c r="AJ246" i="3"/>
  <c r="L243" i="3"/>
  <c r="T243" i="3"/>
  <c r="AB243" i="3"/>
  <c r="AJ243" i="3"/>
  <c r="AL239" i="3"/>
  <c r="AL244" i="3"/>
  <c r="AF239" i="3"/>
  <c r="AD239" i="3"/>
  <c r="AD244" i="3"/>
  <c r="J244" i="3"/>
  <c r="J239" i="3"/>
  <c r="Z244" i="3"/>
  <c r="Z239" i="3"/>
  <c r="AP244" i="3"/>
  <c r="AP239" i="3"/>
  <c r="F239" i="3"/>
  <c r="F244" i="3"/>
  <c r="R244" i="3"/>
  <c r="R239" i="3"/>
  <c r="AH244" i="3"/>
  <c r="AH239" i="3"/>
  <c r="L244" i="3"/>
  <c r="L239" i="3"/>
  <c r="AB244" i="3"/>
  <c r="AB239" i="3"/>
  <c r="T244" i="3"/>
  <c r="T239" i="3"/>
  <c r="AJ244" i="3"/>
  <c r="AJ239" i="3"/>
  <c r="K239" i="3"/>
  <c r="S239" i="3"/>
  <c r="AA239" i="3"/>
  <c r="AI239" i="3"/>
  <c r="AQ239" i="3"/>
  <c r="G244" i="3"/>
  <c r="O244" i="3"/>
  <c r="W244" i="3"/>
  <c r="AE244" i="3"/>
  <c r="AM244" i="3"/>
  <c r="H244" i="3"/>
  <c r="P244" i="3"/>
  <c r="X244" i="3"/>
  <c r="AF244" i="3"/>
  <c r="AN244" i="3"/>
  <c r="M239" i="3"/>
  <c r="U239" i="3"/>
  <c r="AC239" i="3"/>
  <c r="AK239" i="3"/>
  <c r="I244" i="3"/>
  <c r="Q244" i="3"/>
  <c r="Y244" i="3"/>
  <c r="AG244" i="3"/>
  <c r="AO244" i="3"/>
  <c r="G174" i="3"/>
  <c r="H174" i="3"/>
  <c r="I174" i="3"/>
  <c r="J174" i="3"/>
  <c r="K174" i="3"/>
  <c r="L174" i="3"/>
  <c r="M174" i="3"/>
  <c r="N174" i="3"/>
  <c r="O174" i="3"/>
  <c r="P174" i="3"/>
  <c r="Q174" i="3"/>
  <c r="R174" i="3"/>
  <c r="S174" i="3"/>
  <c r="T174" i="3"/>
  <c r="U174" i="3"/>
  <c r="V174" i="3"/>
  <c r="W174" i="3"/>
  <c r="X174" i="3"/>
  <c r="Y174" i="3"/>
  <c r="Z174" i="3"/>
  <c r="AA174" i="3"/>
  <c r="AB174" i="3"/>
  <c r="AC174" i="3"/>
  <c r="AD174" i="3"/>
  <c r="AE174" i="3"/>
  <c r="AF174" i="3"/>
  <c r="AG174" i="3"/>
  <c r="AH174" i="3"/>
  <c r="AI174" i="3"/>
  <c r="AJ174" i="3"/>
  <c r="AK174" i="3"/>
  <c r="AL174" i="3"/>
  <c r="AM174" i="3"/>
  <c r="AN174" i="3"/>
  <c r="AO174" i="3"/>
  <c r="AP174" i="3"/>
  <c r="AQ174" i="3"/>
  <c r="F174" i="3"/>
  <c r="G173" i="3"/>
  <c r="H173" i="3"/>
  <c r="I173" i="3"/>
  <c r="J173" i="3"/>
  <c r="K173" i="3"/>
  <c r="L173" i="3"/>
  <c r="M173" i="3"/>
  <c r="N173" i="3"/>
  <c r="O173" i="3"/>
  <c r="P173" i="3"/>
  <c r="Q173" i="3"/>
  <c r="R173" i="3"/>
  <c r="S173" i="3"/>
  <c r="T173" i="3"/>
  <c r="U173" i="3"/>
  <c r="V173" i="3"/>
  <c r="W173" i="3"/>
  <c r="X173" i="3"/>
  <c r="Y173" i="3"/>
  <c r="Z173" i="3"/>
  <c r="AA173" i="3"/>
  <c r="AB173" i="3"/>
  <c r="AC173" i="3"/>
  <c r="AD173" i="3"/>
  <c r="AE173" i="3"/>
  <c r="AF173" i="3"/>
  <c r="AG173" i="3"/>
  <c r="AH173" i="3"/>
  <c r="AI173" i="3"/>
  <c r="AJ173" i="3"/>
  <c r="AK173" i="3"/>
  <c r="AL173" i="3"/>
  <c r="AM173" i="3"/>
  <c r="AN173" i="3"/>
  <c r="AO173" i="3"/>
  <c r="AP173" i="3"/>
  <c r="AQ173" i="3"/>
  <c r="F173" i="3"/>
  <c r="AP181" i="3" l="1"/>
  <c r="AH181" i="3"/>
  <c r="R181" i="3"/>
  <c r="AM181" i="3"/>
  <c r="AE181" i="3"/>
  <c r="Z181" i="3"/>
  <c r="J181" i="3"/>
  <c r="AK249" i="3" a="1"/>
  <c r="AK249" i="3" s="1"/>
  <c r="AK250" i="3" s="1"/>
  <c r="AI249" i="3" a="1"/>
  <c r="AI249" i="3" s="1"/>
  <c r="AI250" i="3" s="1"/>
  <c r="AI251" i="3" s="1"/>
  <c r="U249" i="3" a="1"/>
  <c r="U249" i="3" s="1"/>
  <c r="U250" i="3" s="1"/>
  <c r="AL249" i="3" a="1"/>
  <c r="AL249" i="3" s="1"/>
  <c r="AL250" i="3" s="1"/>
  <c r="AL251" i="3" s="1"/>
  <c r="V249" i="3" a="1"/>
  <c r="V249" i="3" s="1"/>
  <c r="V250" i="3" s="1"/>
  <c r="S249" i="3" a="1"/>
  <c r="S249" i="3" s="1"/>
  <c r="S250" i="3" s="1"/>
  <c r="S251" i="3" s="1"/>
  <c r="L181" i="3"/>
  <c r="AB181" i="3"/>
  <c r="AA249" i="3" a="1"/>
  <c r="AA249" i="3" s="1"/>
  <c r="AA250" i="3" s="1"/>
  <c r="AA251" i="3" s="1"/>
  <c r="AC181" i="3"/>
  <c r="M249" i="3" a="1"/>
  <c r="M249" i="3" s="1"/>
  <c r="M250" i="3" s="1"/>
  <c r="M251" i="3" s="1"/>
  <c r="Y249" i="3" a="1"/>
  <c r="Y249" i="3" s="1"/>
  <c r="Y250" i="3" s="1"/>
  <c r="O249" i="3" a="1"/>
  <c r="O249" i="3" s="1"/>
  <c r="O250" i="3" s="1"/>
  <c r="O251" i="3" s="1"/>
  <c r="K249" i="3" a="1"/>
  <c r="K249" i="3" s="1"/>
  <c r="K250" i="3" s="1"/>
  <c r="K251" i="3" s="1"/>
  <c r="AC249" i="3" a="1"/>
  <c r="AC249" i="3" s="1"/>
  <c r="AC250" i="3" s="1"/>
  <c r="AC251" i="3" s="1"/>
  <c r="X249" i="3" a="1"/>
  <c r="X249" i="3" s="1"/>
  <c r="X250" i="3" s="1"/>
  <c r="X251" i="3" s="1"/>
  <c r="AD181" i="3"/>
  <c r="Q249" i="3" a="1"/>
  <c r="Q249" i="3" s="1"/>
  <c r="Q250" i="3" s="1"/>
  <c r="Q251" i="3" s="1"/>
  <c r="T181" i="3"/>
  <c r="V181" i="3"/>
  <c r="AK181" i="3"/>
  <c r="U181" i="3"/>
  <c r="M181" i="3"/>
  <c r="AO181" i="3"/>
  <c r="Y181" i="3"/>
  <c r="AN181" i="3"/>
  <c r="AM249" i="3" a="1"/>
  <c r="AM249" i="3" s="1"/>
  <c r="AM250" i="3" s="1"/>
  <c r="AM251" i="3" s="1"/>
  <c r="AQ249" i="3" a="1"/>
  <c r="AQ249" i="3" s="1"/>
  <c r="AQ250" i="3" s="1"/>
  <c r="AQ251" i="3" s="1"/>
  <c r="AD249" i="3" a="1"/>
  <c r="AD249" i="3" s="1"/>
  <c r="AD250" i="3" s="1"/>
  <c r="AD251" i="3" s="1"/>
  <c r="H249" i="3" a="1"/>
  <c r="H249" i="3" s="1"/>
  <c r="H250" i="3" s="1"/>
  <c r="H251" i="3" s="1"/>
  <c r="P181" i="3"/>
  <c r="Q181" i="3"/>
  <c r="O181" i="3"/>
  <c r="N181" i="3"/>
  <c r="AG249" i="3" a="1"/>
  <c r="AG249" i="3" s="1"/>
  <c r="AG250" i="3" s="1"/>
  <c r="AN249" i="3" a="1"/>
  <c r="AN249" i="3" s="1"/>
  <c r="AN250" i="3" s="1"/>
  <c r="AN251" i="3" s="1"/>
  <c r="F181" i="3"/>
  <c r="AF249" i="3" a="1"/>
  <c r="AF249" i="3" s="1"/>
  <c r="AF250" i="3" s="1"/>
  <c r="N249" i="3" a="1"/>
  <c r="N249" i="3" s="1"/>
  <c r="N250" i="3" s="1"/>
  <c r="N251" i="3" s="1"/>
  <c r="R249" i="3" a="1"/>
  <c r="R249" i="3" s="1"/>
  <c r="R250" i="3" s="1"/>
  <c r="R251" i="3" s="1"/>
  <c r="AH249" i="3" a="1"/>
  <c r="AH249" i="3" s="1"/>
  <c r="AH250" i="3" s="1"/>
  <c r="AH251" i="3" s="1"/>
  <c r="AP249" i="3" a="1"/>
  <c r="AP249" i="3" s="1"/>
  <c r="AP250" i="3" s="1"/>
  <c r="AP251" i="3" s="1"/>
  <c r="AO249" i="3" a="1"/>
  <c r="AO249" i="3" s="1"/>
  <c r="AE249" i="3" a="1"/>
  <c r="AE249" i="3" s="1"/>
  <c r="Z249" i="3" a="1"/>
  <c r="Z249" i="3" s="1"/>
  <c r="Z250" i="3" s="1"/>
  <c r="G249" i="3" a="1"/>
  <c r="G249" i="3" s="1"/>
  <c r="G250" i="3" s="1"/>
  <c r="G251" i="3" s="1"/>
  <c r="F249" i="3" a="1"/>
  <c r="F249" i="3" s="1"/>
  <c r="AJ249" i="3" a="1"/>
  <c r="AJ249" i="3" s="1"/>
  <c r="AJ250" i="3" s="1"/>
  <c r="AJ251" i="3" s="1"/>
  <c r="AB249" i="3" a="1"/>
  <c r="AB249" i="3" s="1"/>
  <c r="AB250" i="3" s="1"/>
  <c r="AB251" i="3" s="1"/>
  <c r="W249" i="3" a="1"/>
  <c r="W249" i="3" s="1"/>
  <c r="T249" i="3" a="1"/>
  <c r="T249" i="3" s="1"/>
  <c r="T250" i="3" s="1"/>
  <c r="I249" i="3" a="1"/>
  <c r="I249" i="3" s="1"/>
  <c r="I250" i="3" s="1"/>
  <c r="I251" i="3" s="1"/>
  <c r="P249" i="3" a="1"/>
  <c r="P249" i="3" s="1"/>
  <c r="J249" i="3" a="1"/>
  <c r="J249" i="3" s="1"/>
  <c r="L249" i="3" a="1"/>
  <c r="L249" i="3" s="1"/>
  <c r="L250" i="3" s="1"/>
  <c r="L251" i="3" s="1"/>
  <c r="AG181" i="3"/>
  <c r="AF181" i="3"/>
  <c r="X181" i="3"/>
  <c r="H181" i="3"/>
  <c r="W181" i="3"/>
  <c r="G181" i="3"/>
  <c r="I181" i="3"/>
  <c r="AJ181" i="3"/>
  <c r="AL181" i="3"/>
  <c r="K181" i="3"/>
  <c r="S181" i="3"/>
  <c r="AA181" i="3"/>
  <c r="AI181" i="3"/>
  <c r="AQ181" i="3"/>
  <c r="AQ163" i="3"/>
  <c r="AP163" i="3"/>
  <c r="AO163" i="3"/>
  <c r="AN163" i="3"/>
  <c r="AM163" i="3"/>
  <c r="AL163" i="3"/>
  <c r="AK163" i="3"/>
  <c r="AJ163" i="3"/>
  <c r="AI163" i="3"/>
  <c r="AH163" i="3"/>
  <c r="AG163" i="3"/>
  <c r="AF163" i="3"/>
  <c r="AE163" i="3"/>
  <c r="AD163" i="3"/>
  <c r="AC163" i="3"/>
  <c r="AB163" i="3"/>
  <c r="AA163" i="3"/>
  <c r="Z163" i="3"/>
  <c r="Y163" i="3"/>
  <c r="X163" i="3"/>
  <c r="W163" i="3"/>
  <c r="V163" i="3"/>
  <c r="U163" i="3"/>
  <c r="T163" i="3"/>
  <c r="S163" i="3"/>
  <c r="R163" i="3"/>
  <c r="Q163" i="3"/>
  <c r="P163" i="3"/>
  <c r="O163" i="3"/>
  <c r="N163" i="3"/>
  <c r="M163" i="3"/>
  <c r="L163" i="3"/>
  <c r="K163" i="3"/>
  <c r="J163" i="3"/>
  <c r="I163" i="3"/>
  <c r="H163" i="3"/>
  <c r="G163" i="3"/>
  <c r="F163" i="3"/>
  <c r="AQ162" i="3"/>
  <c r="AP162" i="3"/>
  <c r="AO162" i="3"/>
  <c r="AN162" i="3"/>
  <c r="AM162" i="3"/>
  <c r="AL162" i="3"/>
  <c r="AK162" i="3"/>
  <c r="AJ162" i="3"/>
  <c r="AI162" i="3"/>
  <c r="AH162" i="3"/>
  <c r="AG162" i="3"/>
  <c r="AF162" i="3"/>
  <c r="AE162" i="3"/>
  <c r="AD162" i="3"/>
  <c r="AC162" i="3"/>
  <c r="AB162" i="3"/>
  <c r="AA162" i="3"/>
  <c r="Z162" i="3"/>
  <c r="Y162" i="3"/>
  <c r="X162" i="3"/>
  <c r="W162" i="3"/>
  <c r="V162" i="3"/>
  <c r="U162" i="3"/>
  <c r="T162" i="3"/>
  <c r="S162" i="3"/>
  <c r="R162" i="3"/>
  <c r="Q162" i="3"/>
  <c r="P162" i="3"/>
  <c r="O162" i="3"/>
  <c r="N162" i="3"/>
  <c r="M162" i="3"/>
  <c r="L162" i="3"/>
  <c r="K162" i="3"/>
  <c r="J162" i="3"/>
  <c r="I162" i="3"/>
  <c r="H162" i="3"/>
  <c r="G162" i="3"/>
  <c r="F162" i="3"/>
  <c r="AQ161" i="3"/>
  <c r="AP161" i="3"/>
  <c r="AO161" i="3"/>
  <c r="AN161" i="3"/>
  <c r="AM161" i="3"/>
  <c r="AL161" i="3"/>
  <c r="AK161" i="3"/>
  <c r="AJ161" i="3"/>
  <c r="AI161" i="3"/>
  <c r="AH161" i="3"/>
  <c r="AG161" i="3"/>
  <c r="AF161" i="3"/>
  <c r="AE161" i="3"/>
  <c r="AD161" i="3"/>
  <c r="AC161" i="3"/>
  <c r="AB161" i="3"/>
  <c r="AA161" i="3"/>
  <c r="Z161" i="3"/>
  <c r="Y161" i="3"/>
  <c r="X161" i="3"/>
  <c r="W161" i="3"/>
  <c r="V161" i="3"/>
  <c r="U161" i="3"/>
  <c r="T161" i="3"/>
  <c r="S161" i="3"/>
  <c r="R161" i="3"/>
  <c r="Q161" i="3"/>
  <c r="P161" i="3"/>
  <c r="O161" i="3"/>
  <c r="N161" i="3"/>
  <c r="M161" i="3"/>
  <c r="L161" i="3"/>
  <c r="K161" i="3"/>
  <c r="J161" i="3"/>
  <c r="I161" i="3"/>
  <c r="H161" i="3"/>
  <c r="G161" i="3"/>
  <c r="F161" i="3"/>
  <c r="AQ160" i="3"/>
  <c r="AP160" i="3"/>
  <c r="AO160" i="3"/>
  <c r="AN160" i="3"/>
  <c r="AM160" i="3"/>
  <c r="AL160" i="3"/>
  <c r="AK160" i="3"/>
  <c r="AJ160" i="3"/>
  <c r="AI160" i="3"/>
  <c r="AH160" i="3"/>
  <c r="AG160" i="3"/>
  <c r="AF160" i="3"/>
  <c r="AE160" i="3"/>
  <c r="AD160" i="3"/>
  <c r="AC160" i="3"/>
  <c r="AB160" i="3"/>
  <c r="AA160" i="3"/>
  <c r="Z160" i="3"/>
  <c r="Y160" i="3"/>
  <c r="X160" i="3"/>
  <c r="W160" i="3"/>
  <c r="V160" i="3"/>
  <c r="U160" i="3"/>
  <c r="T160" i="3"/>
  <c r="S160" i="3"/>
  <c r="R160" i="3"/>
  <c r="Q160" i="3"/>
  <c r="P160" i="3"/>
  <c r="O160" i="3"/>
  <c r="N160" i="3"/>
  <c r="M160" i="3"/>
  <c r="L160" i="3"/>
  <c r="K160" i="3"/>
  <c r="J160" i="3"/>
  <c r="I160" i="3"/>
  <c r="H160" i="3"/>
  <c r="G160" i="3"/>
  <c r="F160" i="3"/>
  <c r="AQ159" i="3"/>
  <c r="AP159" i="3"/>
  <c r="AO159" i="3"/>
  <c r="AN159" i="3"/>
  <c r="AM159" i="3"/>
  <c r="AL159" i="3"/>
  <c r="AK159" i="3"/>
  <c r="AJ159" i="3"/>
  <c r="AI159" i="3"/>
  <c r="AH159" i="3"/>
  <c r="AG159" i="3"/>
  <c r="AF159" i="3"/>
  <c r="AE159" i="3"/>
  <c r="AD159" i="3"/>
  <c r="AC159" i="3"/>
  <c r="AB159" i="3"/>
  <c r="AA159" i="3"/>
  <c r="Z159" i="3"/>
  <c r="Y159" i="3"/>
  <c r="X159" i="3"/>
  <c r="W159" i="3"/>
  <c r="V159" i="3"/>
  <c r="U159" i="3"/>
  <c r="T159" i="3"/>
  <c r="S159" i="3"/>
  <c r="R159" i="3"/>
  <c r="Q159" i="3"/>
  <c r="P159" i="3"/>
  <c r="O159" i="3"/>
  <c r="N159" i="3"/>
  <c r="M159" i="3"/>
  <c r="L159" i="3"/>
  <c r="K159" i="3"/>
  <c r="J159" i="3"/>
  <c r="I159" i="3"/>
  <c r="H159" i="3"/>
  <c r="G159" i="3"/>
  <c r="F159" i="3"/>
  <c r="AQ158" i="3"/>
  <c r="AP158" i="3"/>
  <c r="AO158" i="3"/>
  <c r="AN158" i="3"/>
  <c r="AM158" i="3"/>
  <c r="AL158" i="3"/>
  <c r="AK158" i="3"/>
  <c r="AJ158" i="3"/>
  <c r="AI158" i="3"/>
  <c r="AH158" i="3"/>
  <c r="AG158" i="3"/>
  <c r="AF158" i="3"/>
  <c r="AE158" i="3"/>
  <c r="AD158" i="3"/>
  <c r="AC158" i="3"/>
  <c r="AB158" i="3"/>
  <c r="AA158" i="3"/>
  <c r="Z158" i="3"/>
  <c r="Y158" i="3"/>
  <c r="X158" i="3"/>
  <c r="W158" i="3"/>
  <c r="V158" i="3"/>
  <c r="U158" i="3"/>
  <c r="T158" i="3"/>
  <c r="S158" i="3"/>
  <c r="R158" i="3"/>
  <c r="Q158" i="3"/>
  <c r="P158" i="3"/>
  <c r="O158" i="3"/>
  <c r="N158" i="3"/>
  <c r="M158" i="3"/>
  <c r="L158" i="3"/>
  <c r="K158" i="3"/>
  <c r="J158" i="3"/>
  <c r="I158" i="3"/>
  <c r="H158" i="3"/>
  <c r="G158" i="3"/>
  <c r="F158" i="3"/>
  <c r="AQ157" i="3"/>
  <c r="AP157" i="3"/>
  <c r="AO157" i="3"/>
  <c r="AN157" i="3"/>
  <c r="AM157" i="3"/>
  <c r="AL157" i="3"/>
  <c r="AK157" i="3"/>
  <c r="AJ157" i="3"/>
  <c r="AI157" i="3"/>
  <c r="AH157" i="3"/>
  <c r="AG157" i="3"/>
  <c r="AF157" i="3"/>
  <c r="AE157" i="3"/>
  <c r="AD157" i="3"/>
  <c r="AC157" i="3"/>
  <c r="AB157" i="3"/>
  <c r="AA157" i="3"/>
  <c r="Z157" i="3"/>
  <c r="Y157" i="3"/>
  <c r="X157" i="3"/>
  <c r="W157" i="3"/>
  <c r="V157" i="3"/>
  <c r="U157" i="3"/>
  <c r="T157" i="3"/>
  <c r="S157" i="3"/>
  <c r="R157" i="3"/>
  <c r="Q157" i="3"/>
  <c r="P157" i="3"/>
  <c r="O157" i="3"/>
  <c r="N157" i="3"/>
  <c r="M157" i="3"/>
  <c r="L157" i="3"/>
  <c r="K157" i="3"/>
  <c r="J157" i="3"/>
  <c r="I157" i="3"/>
  <c r="H157" i="3"/>
  <c r="G157" i="3"/>
  <c r="F157" i="3"/>
  <c r="AQ156" i="3"/>
  <c r="AP156" i="3"/>
  <c r="AO156" i="3"/>
  <c r="AN156" i="3"/>
  <c r="AM156" i="3"/>
  <c r="AL156" i="3"/>
  <c r="AK156" i="3"/>
  <c r="AJ156" i="3"/>
  <c r="AI156" i="3"/>
  <c r="AH156" i="3"/>
  <c r="AG156" i="3"/>
  <c r="AF156" i="3"/>
  <c r="AE156" i="3"/>
  <c r="AD156" i="3"/>
  <c r="AC156" i="3"/>
  <c r="AB156" i="3"/>
  <c r="AA156" i="3"/>
  <c r="Z156" i="3"/>
  <c r="Y156" i="3"/>
  <c r="X156" i="3"/>
  <c r="W156" i="3"/>
  <c r="V156" i="3"/>
  <c r="U156" i="3"/>
  <c r="T156" i="3"/>
  <c r="S156" i="3"/>
  <c r="R156" i="3"/>
  <c r="Q156" i="3"/>
  <c r="P156" i="3"/>
  <c r="O156" i="3"/>
  <c r="N156" i="3"/>
  <c r="M156" i="3"/>
  <c r="L156" i="3"/>
  <c r="K156" i="3"/>
  <c r="J156" i="3"/>
  <c r="I156" i="3"/>
  <c r="H156" i="3"/>
  <c r="G156" i="3"/>
  <c r="F156" i="3"/>
  <c r="AQ155" i="3"/>
  <c r="AP155" i="3"/>
  <c r="AO155" i="3"/>
  <c r="AN155" i="3"/>
  <c r="AM155" i="3"/>
  <c r="AL155" i="3"/>
  <c r="AK155" i="3"/>
  <c r="AJ155" i="3"/>
  <c r="AI155" i="3"/>
  <c r="AH155" i="3"/>
  <c r="AG155" i="3"/>
  <c r="AF155" i="3"/>
  <c r="AE155" i="3"/>
  <c r="AD155" i="3"/>
  <c r="AC155" i="3"/>
  <c r="AB155" i="3"/>
  <c r="AA155" i="3"/>
  <c r="Z155" i="3"/>
  <c r="Y155" i="3"/>
  <c r="X155" i="3"/>
  <c r="W155" i="3"/>
  <c r="V155" i="3"/>
  <c r="U155" i="3"/>
  <c r="T155" i="3"/>
  <c r="S155" i="3"/>
  <c r="R155" i="3"/>
  <c r="Q155" i="3"/>
  <c r="P155" i="3"/>
  <c r="O155" i="3"/>
  <c r="N155" i="3"/>
  <c r="M155" i="3"/>
  <c r="L155" i="3"/>
  <c r="K155" i="3"/>
  <c r="J155" i="3"/>
  <c r="I155" i="3"/>
  <c r="H155" i="3"/>
  <c r="G155" i="3"/>
  <c r="F155" i="3"/>
  <c r="AQ154" i="3"/>
  <c r="AP154" i="3"/>
  <c r="AO154" i="3"/>
  <c r="AN154" i="3"/>
  <c r="AM154" i="3"/>
  <c r="AL154" i="3"/>
  <c r="AK154" i="3"/>
  <c r="AJ154" i="3"/>
  <c r="AI154" i="3"/>
  <c r="AH154" i="3"/>
  <c r="AG154" i="3"/>
  <c r="AF154" i="3"/>
  <c r="AE154" i="3"/>
  <c r="AD154" i="3"/>
  <c r="AC154" i="3"/>
  <c r="AB154" i="3"/>
  <c r="AA154" i="3"/>
  <c r="Z154" i="3"/>
  <c r="Y154" i="3"/>
  <c r="X154" i="3"/>
  <c r="W154" i="3"/>
  <c r="V154" i="3"/>
  <c r="U154" i="3"/>
  <c r="T154" i="3"/>
  <c r="S154" i="3"/>
  <c r="R154" i="3"/>
  <c r="Q154" i="3"/>
  <c r="P154" i="3"/>
  <c r="O154" i="3"/>
  <c r="N154" i="3"/>
  <c r="M154" i="3"/>
  <c r="L154" i="3"/>
  <c r="K154" i="3"/>
  <c r="J154" i="3"/>
  <c r="I154" i="3"/>
  <c r="H154" i="3"/>
  <c r="G154" i="3"/>
  <c r="F154" i="3"/>
  <c r="AQ153" i="3"/>
  <c r="AP153" i="3"/>
  <c r="AO153" i="3"/>
  <c r="AN153" i="3"/>
  <c r="AM153" i="3"/>
  <c r="AL153" i="3"/>
  <c r="AK153" i="3"/>
  <c r="AJ153" i="3"/>
  <c r="AI153" i="3"/>
  <c r="AH153" i="3"/>
  <c r="AG153" i="3"/>
  <c r="AF153" i="3"/>
  <c r="AE153" i="3"/>
  <c r="AD153" i="3"/>
  <c r="AC153" i="3"/>
  <c r="AB153" i="3"/>
  <c r="AA153" i="3"/>
  <c r="Z153" i="3"/>
  <c r="Y153" i="3"/>
  <c r="X153" i="3"/>
  <c r="W153" i="3"/>
  <c r="V153" i="3"/>
  <c r="U153" i="3"/>
  <c r="T153" i="3"/>
  <c r="S153" i="3"/>
  <c r="R153" i="3"/>
  <c r="Q153" i="3"/>
  <c r="P153" i="3"/>
  <c r="O153" i="3"/>
  <c r="N153" i="3"/>
  <c r="M153" i="3"/>
  <c r="L153" i="3"/>
  <c r="K153" i="3"/>
  <c r="J153" i="3"/>
  <c r="I153" i="3"/>
  <c r="H153" i="3"/>
  <c r="G153" i="3"/>
  <c r="F153" i="3"/>
  <c r="AQ152" i="3"/>
  <c r="AP152" i="3"/>
  <c r="AO152" i="3"/>
  <c r="AN152" i="3"/>
  <c r="AM152" i="3"/>
  <c r="AL152" i="3"/>
  <c r="AK152" i="3"/>
  <c r="AJ152" i="3"/>
  <c r="AI152" i="3"/>
  <c r="AH152" i="3"/>
  <c r="AG152" i="3"/>
  <c r="AF152" i="3"/>
  <c r="AE152" i="3"/>
  <c r="AD152" i="3"/>
  <c r="AC152" i="3"/>
  <c r="AB152" i="3"/>
  <c r="AA152" i="3"/>
  <c r="Z152" i="3"/>
  <c r="Y152" i="3"/>
  <c r="X152" i="3"/>
  <c r="W152" i="3"/>
  <c r="V152" i="3"/>
  <c r="U152" i="3"/>
  <c r="T152" i="3"/>
  <c r="S152" i="3"/>
  <c r="R152" i="3"/>
  <c r="Q152" i="3"/>
  <c r="P152" i="3"/>
  <c r="O152" i="3"/>
  <c r="N152" i="3"/>
  <c r="M152" i="3"/>
  <c r="L152" i="3"/>
  <c r="K152" i="3"/>
  <c r="J152" i="3"/>
  <c r="I152" i="3"/>
  <c r="H152" i="3"/>
  <c r="G152" i="3"/>
  <c r="F152" i="3"/>
  <c r="AQ151" i="3"/>
  <c r="AP151" i="3"/>
  <c r="AO151" i="3"/>
  <c r="AN151" i="3"/>
  <c r="AM151" i="3"/>
  <c r="AL151" i="3"/>
  <c r="AK151" i="3"/>
  <c r="AJ151" i="3"/>
  <c r="AI151" i="3"/>
  <c r="AH151" i="3"/>
  <c r="AG151" i="3"/>
  <c r="AF151" i="3"/>
  <c r="AE151" i="3"/>
  <c r="AD151" i="3"/>
  <c r="AC151" i="3"/>
  <c r="AB151" i="3"/>
  <c r="AA151" i="3"/>
  <c r="Z151" i="3"/>
  <c r="Y151" i="3"/>
  <c r="X151" i="3"/>
  <c r="W151" i="3"/>
  <c r="V151" i="3"/>
  <c r="U151" i="3"/>
  <c r="T151" i="3"/>
  <c r="S151" i="3"/>
  <c r="R151" i="3"/>
  <c r="Q151" i="3"/>
  <c r="P151" i="3"/>
  <c r="O151" i="3"/>
  <c r="N151" i="3"/>
  <c r="M151" i="3"/>
  <c r="L151" i="3"/>
  <c r="K151" i="3"/>
  <c r="J151" i="3"/>
  <c r="I151" i="3"/>
  <c r="H151" i="3"/>
  <c r="G151" i="3"/>
  <c r="F151" i="3"/>
  <c r="AQ150" i="3"/>
  <c r="AP150" i="3"/>
  <c r="AO150" i="3"/>
  <c r="AN150" i="3"/>
  <c r="AM150" i="3"/>
  <c r="AL150" i="3"/>
  <c r="AK150" i="3"/>
  <c r="AJ150" i="3"/>
  <c r="AI150" i="3"/>
  <c r="AH150" i="3"/>
  <c r="AG150" i="3"/>
  <c r="AF150" i="3"/>
  <c r="AE150" i="3"/>
  <c r="AD150" i="3"/>
  <c r="AC150" i="3"/>
  <c r="AB150" i="3"/>
  <c r="AA150" i="3"/>
  <c r="Z150" i="3"/>
  <c r="Y150" i="3"/>
  <c r="X150" i="3"/>
  <c r="W150" i="3"/>
  <c r="V150" i="3"/>
  <c r="U150" i="3"/>
  <c r="T150" i="3"/>
  <c r="S150" i="3"/>
  <c r="R150" i="3"/>
  <c r="Q150" i="3"/>
  <c r="P150" i="3"/>
  <c r="O150" i="3"/>
  <c r="N150" i="3"/>
  <c r="M150" i="3"/>
  <c r="L150" i="3"/>
  <c r="K150" i="3"/>
  <c r="J150" i="3"/>
  <c r="I150" i="3"/>
  <c r="H150" i="3"/>
  <c r="G150" i="3"/>
  <c r="F150" i="3"/>
  <c r="AQ149" i="3"/>
  <c r="AP149" i="3"/>
  <c r="AO149" i="3"/>
  <c r="AN149" i="3"/>
  <c r="AM149" i="3"/>
  <c r="AL149" i="3"/>
  <c r="AK149" i="3"/>
  <c r="AJ149" i="3"/>
  <c r="AI149" i="3"/>
  <c r="AH149" i="3"/>
  <c r="AG149" i="3"/>
  <c r="AF149" i="3"/>
  <c r="AE149" i="3"/>
  <c r="AD149" i="3"/>
  <c r="AC149" i="3"/>
  <c r="AB149" i="3"/>
  <c r="AA149" i="3"/>
  <c r="Z149" i="3"/>
  <c r="Y149" i="3"/>
  <c r="X149" i="3"/>
  <c r="W149" i="3"/>
  <c r="V149" i="3"/>
  <c r="U149" i="3"/>
  <c r="T149" i="3"/>
  <c r="S149" i="3"/>
  <c r="R149" i="3"/>
  <c r="Q149" i="3"/>
  <c r="P149" i="3"/>
  <c r="O149" i="3"/>
  <c r="N149" i="3"/>
  <c r="M149" i="3"/>
  <c r="L149" i="3"/>
  <c r="K149" i="3"/>
  <c r="J149" i="3"/>
  <c r="I149" i="3"/>
  <c r="H149" i="3"/>
  <c r="G149" i="3"/>
  <c r="F149" i="3"/>
  <c r="AQ148" i="3"/>
  <c r="AP148" i="3"/>
  <c r="AO148" i="3"/>
  <c r="AN148" i="3"/>
  <c r="AM148" i="3"/>
  <c r="AL148" i="3"/>
  <c r="AK148" i="3"/>
  <c r="AJ148" i="3"/>
  <c r="AI148" i="3"/>
  <c r="AH148" i="3"/>
  <c r="AG148" i="3"/>
  <c r="AF148" i="3"/>
  <c r="AE148" i="3"/>
  <c r="AD148" i="3"/>
  <c r="AC148" i="3"/>
  <c r="AB148" i="3"/>
  <c r="AA148" i="3"/>
  <c r="Z148" i="3"/>
  <c r="Y148" i="3"/>
  <c r="X148" i="3"/>
  <c r="W148" i="3"/>
  <c r="V148" i="3"/>
  <c r="U148" i="3"/>
  <c r="T148" i="3"/>
  <c r="S148" i="3"/>
  <c r="R148" i="3"/>
  <c r="Q148" i="3"/>
  <c r="P148" i="3"/>
  <c r="O148" i="3"/>
  <c r="N148" i="3"/>
  <c r="M148" i="3"/>
  <c r="L148" i="3"/>
  <c r="K148" i="3"/>
  <c r="J148" i="3"/>
  <c r="I148" i="3"/>
  <c r="H148" i="3"/>
  <c r="G148" i="3"/>
  <c r="F148" i="3"/>
  <c r="AQ147" i="3"/>
  <c r="AP147" i="3"/>
  <c r="AO147" i="3"/>
  <c r="AN147" i="3"/>
  <c r="AM147" i="3"/>
  <c r="AL147" i="3"/>
  <c r="AK147" i="3"/>
  <c r="AJ147" i="3"/>
  <c r="AI147" i="3"/>
  <c r="AH147" i="3"/>
  <c r="AG147" i="3"/>
  <c r="AF147" i="3"/>
  <c r="AE147" i="3"/>
  <c r="AD147" i="3"/>
  <c r="AC147" i="3"/>
  <c r="AB147" i="3"/>
  <c r="AA147" i="3"/>
  <c r="Z147" i="3"/>
  <c r="Y147" i="3"/>
  <c r="X147" i="3"/>
  <c r="W147" i="3"/>
  <c r="V147" i="3"/>
  <c r="U147" i="3"/>
  <c r="T147" i="3"/>
  <c r="S147" i="3"/>
  <c r="R147" i="3"/>
  <c r="Q147" i="3"/>
  <c r="P147" i="3"/>
  <c r="O147" i="3"/>
  <c r="N147" i="3"/>
  <c r="M147" i="3"/>
  <c r="L147" i="3"/>
  <c r="K147" i="3"/>
  <c r="J147" i="3"/>
  <c r="I147" i="3"/>
  <c r="H147" i="3"/>
  <c r="G147" i="3"/>
  <c r="F147" i="3"/>
  <c r="AQ146" i="3"/>
  <c r="AP146" i="3"/>
  <c r="AO146" i="3"/>
  <c r="AN146" i="3"/>
  <c r="AM146" i="3"/>
  <c r="AL146" i="3"/>
  <c r="AK146" i="3"/>
  <c r="AJ146" i="3"/>
  <c r="AI146" i="3"/>
  <c r="AH146" i="3"/>
  <c r="AG146" i="3"/>
  <c r="AF146" i="3"/>
  <c r="AE146" i="3"/>
  <c r="AD146" i="3"/>
  <c r="AC146" i="3"/>
  <c r="AB146" i="3"/>
  <c r="AA146" i="3"/>
  <c r="Z146" i="3"/>
  <c r="Y146" i="3"/>
  <c r="X146" i="3"/>
  <c r="W146" i="3"/>
  <c r="V146" i="3"/>
  <c r="U146" i="3"/>
  <c r="T146" i="3"/>
  <c r="S146" i="3"/>
  <c r="R146" i="3"/>
  <c r="Q146" i="3"/>
  <c r="P146" i="3"/>
  <c r="O146" i="3"/>
  <c r="N146" i="3"/>
  <c r="M146" i="3"/>
  <c r="L146" i="3"/>
  <c r="K146" i="3"/>
  <c r="J146" i="3"/>
  <c r="I146" i="3"/>
  <c r="H146" i="3"/>
  <c r="G146" i="3"/>
  <c r="F146" i="3"/>
  <c r="Y251" i="3" l="1"/>
  <c r="V251" i="3"/>
  <c r="AK251" i="3"/>
  <c r="U251" i="3"/>
  <c r="AG251" i="3"/>
  <c r="AF251" i="3"/>
  <c r="Z251" i="3"/>
  <c r="AO250" i="3"/>
  <c r="AO251" i="3" s="1"/>
  <c r="AE250" i="3"/>
  <c r="AE251" i="3" s="1"/>
  <c r="T251" i="3"/>
  <c r="W250" i="3"/>
  <c r="W251" i="3" s="1"/>
  <c r="P250" i="3"/>
  <c r="P251" i="3" s="1"/>
  <c r="F250" i="3"/>
  <c r="F251" i="3" s="1"/>
  <c r="J250" i="3"/>
  <c r="J251" i="3" s="1"/>
  <c r="G36" i="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<sst xmlns="http://schemas.openxmlformats.org/spreadsheetml/2006/main" count="595" uniqueCount="248">
  <si>
    <t xml:space="preserve">Aurora - NIC Project D - The implications of a gas-free GB energy system by 2050 - Annual databook </t>
  </si>
  <si>
    <t>This workbook accompanies the full report for NIC, Project D</t>
  </si>
  <si>
    <t/>
  </si>
  <si>
    <t>Version control</t>
  </si>
  <si>
    <t>Version</t>
  </si>
  <si>
    <t>Release date</t>
  </si>
  <si>
    <t>Prepared by</t>
  </si>
  <si>
    <t xml:space="preserve">Amelia Adcroft, Martina Fava </t>
  </si>
  <si>
    <t>Approved by</t>
  </si>
  <si>
    <t>Caroline Still</t>
  </si>
  <si>
    <t>Geography</t>
  </si>
  <si>
    <t>GB</t>
  </si>
  <si>
    <t>Currency</t>
  </si>
  <si>
    <t>£</t>
  </si>
  <si>
    <t>Base year for real values</t>
  </si>
  <si>
    <t>Contents</t>
  </si>
  <si>
    <t>Sheet</t>
  </si>
  <si>
    <t>Description</t>
  </si>
  <si>
    <t>Sections</t>
  </si>
  <si>
    <t>Intro</t>
  </si>
  <si>
    <t>Overview of this spreadsheet, version control and disclaimer</t>
  </si>
  <si>
    <t>Common assumptions</t>
  </si>
  <si>
    <t>Assumptions which are common across all Aurora scenarios</t>
  </si>
  <si>
    <t>Input assumptions</t>
  </si>
  <si>
    <t>2050 gas-free energy system</t>
  </si>
  <si>
    <t>Aurora analysed the impact of removing natural gas entirely, abated or otherwise, from the GB's entire energy sector by 2050 (heating, power, hydrogen production, industry and transport). This databook focuses on results for the modelled 2050 gas-free energy system</t>
  </si>
  <si>
    <t>Results - wholesale prices</t>
  </si>
  <si>
    <t>Results - capacity market</t>
  </si>
  <si>
    <t>Results - system composition</t>
  </si>
  <si>
    <t>Results - carbon emissions</t>
  </si>
  <si>
    <t>Results - plant performance</t>
  </si>
  <si>
    <t>Results - clean sparks and darks distribution</t>
  </si>
  <si>
    <t>Results - System costs and consumer bills</t>
  </si>
  <si>
    <t>Glossary</t>
  </si>
  <si>
    <t>List of abbreviations and definitions used in this document</t>
  </si>
  <si>
    <t>Version history</t>
  </si>
  <si>
    <t>Release Date</t>
  </si>
  <si>
    <t xml:space="preserve">First release </t>
  </si>
  <si>
    <t>The small print</t>
  </si>
  <si>
    <r>
      <rPr>
        <b/>
        <sz val="8"/>
        <color theme="1"/>
        <rFont val="Calibri"/>
        <family val="2"/>
        <scheme val="minor"/>
      </rPr>
      <t>General Disclaimer</t>
    </r>
    <r>
      <rPr>
        <sz val="8"/>
        <color theme="1"/>
        <rFont val="Calibri"/>
        <family val="2"/>
        <scheme val="minor"/>
      </rPr>
      <t xml:space="preserve">
This document is provided “as is” for your information only and no representation or warranty, express or implied, is given by Aurora Energy Research Limited (“Aurora”), its directors, employees, agents or affiliates (together its “Associates”) as to its accuracy, reliability or completeness.  Aurora and its Associates assume no responsibility, and accept no liability for, any loss arising out of your use of this document.  This document is not to be relied upon for any purpose or used in substitution for your own independent investigations and sound judgment.  The information contained in this document reflects our beliefs, assumptions, intentions and expectations as of the date of this document and is subject to change. Aurora assumes no obligation, and does not intend, to update this information.</t>
    </r>
  </si>
  <si>
    <r>
      <rPr>
        <b/>
        <sz val="8"/>
        <color theme="1"/>
        <rFont val="Calibri"/>
        <family val="2"/>
        <scheme val="minor"/>
      </rPr>
      <t>Forward looking statements</t>
    </r>
    <r>
      <rPr>
        <sz val="8"/>
        <color theme="1"/>
        <rFont val="Calibri"/>
        <family val="2"/>
        <scheme val="minor"/>
      </rPr>
      <t xml:space="preserve">
This document contains forward-looking statements and information, which reflect Aurora’s current view with respect to future events and financial performance. When used in this document, the words "believes", "expects", "plans", "may", "will", "would", "could", "should", "anticipates", "estimates", "project", "intend" or "outlook" or other variations of these words or other similar expressions are intended to identify forward-looking statements and information. Actual results may differ materially from the expectations expressed or implied in the forward-looking statements as a result of known and unknown risks and uncertainties. Known risks and uncertainties include but are not limited to: risks associated with political events in Europe and elsewhere, contractual risks, creditworthiness of customers, performance of suppliers and management of plant and personnel; risk associated with financial factors such as volatility in exchange rates, increases in interest rates, restrictions on access to capital, and swings in global financial markets; risks associated with domestic and foreign government regulation, including export controls and economic sanctions; and other risks, including litigation. The foregoing list of important factors is not exhaustive. </t>
    </r>
  </si>
  <si>
    <r>
      <rPr>
        <b/>
        <sz val="8"/>
        <color theme="1"/>
        <rFont val="Calibri"/>
        <family val="2"/>
        <scheme val="minor"/>
      </rPr>
      <t>Copyright</t>
    </r>
    <r>
      <rPr>
        <sz val="8"/>
        <color theme="1"/>
        <rFont val="Calibri"/>
        <family val="2"/>
        <scheme val="minor"/>
      </rPr>
      <t xml:space="preserve">
This document and its content (including, but not limited to, the text, images, graphics and illustrations) is the copyright material of Aurora[, unless otherwise stated]. No part of this document may be copied, reproduced, distributed or in any way used for commercial purposes without the prior written consent of Aurora.</t>
    </r>
  </si>
  <si>
    <t>Title</t>
  </si>
  <si>
    <t>Aurora - NIC Project D - NIC Market Level Modelling</t>
  </si>
  <si>
    <t>Great Britain</t>
  </si>
  <si>
    <t>£, real 2022</t>
  </si>
  <si>
    <t>Scenario</t>
  </si>
  <si>
    <t>All</t>
  </si>
  <si>
    <t>Variable</t>
  </si>
  <si>
    <t>Units</t>
  </si>
  <si>
    <t>FX rates</t>
  </si>
  <si>
    <t>GBP to Euro</t>
  </si>
  <si>
    <t>Euros per GBP</t>
  </si>
  <si>
    <t>GBP to USD</t>
  </si>
  <si>
    <t>USD per GBP</t>
  </si>
  <si>
    <t>Inflation</t>
  </si>
  <si>
    <t>GB Inflation</t>
  </si>
  <si>
    <t>Index relative to 2022</t>
  </si>
  <si>
    <t>Sources: IMF - World Economic Outlook (WEO) October 2022</t>
  </si>
  <si>
    <t>Notes: IMF - World Economic Outlook (WEO) October 2022 provides a forecast for inflation rates up to 2027, from then we assume a constant 2% growth.</t>
  </si>
  <si>
    <t>Example of how to apply inflation to create nominal price series:</t>
  </si>
  <si>
    <t>Aurora's price forecasts are provided in real 2022 (calendar year average) prices.</t>
  </si>
  <si>
    <t>These can be converted to a nominal price series by multiplying by the inflation index above.</t>
  </si>
  <si>
    <t>Baseload price series (example)</t>
  </si>
  <si>
    <t>Real 2022 prices</t>
  </si>
  <si>
    <t>Nominal prices</t>
  </si>
  <si>
    <t>Economic assumptions</t>
  </si>
  <si>
    <t>Guranteed revenues</t>
  </si>
  <si>
    <t>Non-contract revenues</t>
  </si>
  <si>
    <t xml:space="preserve">New build WACC assumptions </t>
  </si>
  <si>
    <t>Default</t>
  </si>
  <si>
    <t>%</t>
  </si>
  <si>
    <t>CCGTs</t>
  </si>
  <si>
    <t>14-16%</t>
  </si>
  <si>
    <t>OCGTs</t>
  </si>
  <si>
    <t>Gas Recip</t>
  </si>
  <si>
    <t>Solar/Wind</t>
  </si>
  <si>
    <t xml:space="preserve">Existing WACC assumptions </t>
  </si>
  <si>
    <t>9-11%</t>
  </si>
  <si>
    <t>END</t>
  </si>
  <si>
    <t>Commodity prices</t>
  </si>
  <si>
    <t>Gas price</t>
  </si>
  <si>
    <t>£/MWh</t>
  </si>
  <si>
    <t>Coal price</t>
  </si>
  <si>
    <t>£/tonne</t>
  </si>
  <si>
    <t>Carbon price</t>
  </si>
  <si>
    <t>Electricity demand</t>
  </si>
  <si>
    <t>TWh</t>
  </si>
  <si>
    <t xml:space="preserve">  of which Electric Vehicles</t>
  </si>
  <si>
    <t xml:space="preserve">  of which Electric Heating</t>
  </si>
  <si>
    <t xml:space="preserve">  of which Electrolysis</t>
  </si>
  <si>
    <t>ACS Peak Demand</t>
  </si>
  <si>
    <t>GW</t>
  </si>
  <si>
    <t xml:space="preserve">Hydrogen production capacities </t>
  </si>
  <si>
    <t xml:space="preserve">Hydrogen storage requirements </t>
  </si>
  <si>
    <t>Green hydrogen</t>
  </si>
  <si>
    <t>Blue hydrogen</t>
  </si>
  <si>
    <t xml:space="preserve">Grey Hydrogen </t>
  </si>
  <si>
    <t>Note: blue hydrogen is produced by steam-methane reformer with carbon capture and storage and autothermal reformer with carbon capture and storage</t>
  </si>
  <si>
    <t xml:space="preserve">Note: grey hydrogen is produced by steam-methane reformer </t>
  </si>
  <si>
    <t>Note: green hydrogen is produced by polymer electrolyte membrane electrolyser (PEM) and alkaline water electrolyser</t>
  </si>
  <si>
    <t>Results - wholesale market</t>
  </si>
  <si>
    <t>Wholesale prices</t>
  </si>
  <si>
    <t>Baseload</t>
  </si>
  <si>
    <t>Peakload</t>
  </si>
  <si>
    <t>Wholesale price distribution</t>
  </si>
  <si>
    <t>&gt;£ 100/MWh</t>
  </si>
  <si>
    <t>% hours</t>
  </si>
  <si>
    <t>£80 - 100/MWh</t>
  </si>
  <si>
    <t>£60 - 80/MWh</t>
  </si>
  <si>
    <t>£40 - 60/MWh</t>
  </si>
  <si>
    <t>£20 - 40/MWh</t>
  </si>
  <si>
    <t>£0 - 20/MWh</t>
  </si>
  <si>
    <t>&lt;£ 0/MWh</t>
  </si>
  <si>
    <t>5th percentile</t>
  </si>
  <si>
    <t>10th percentile</t>
  </si>
  <si>
    <t>90th percentile</t>
  </si>
  <si>
    <t>95th percentile</t>
  </si>
  <si>
    <t>Standard deviation</t>
  </si>
  <si>
    <t>Note: Values for 2023 are model outcomes and do not reflect observed market activity</t>
  </si>
  <si>
    <t>Results - balancing mechanism</t>
  </si>
  <si>
    <t>BM prices</t>
  </si>
  <si>
    <t>Short, average</t>
  </si>
  <si>
    <t>Short, top 5%</t>
  </si>
  <si>
    <t>Long, average</t>
  </si>
  <si>
    <t>Long, bottom 5%</t>
  </si>
  <si>
    <t>Capacity Market Price</t>
  </si>
  <si>
    <t>Price</t>
  </si>
  <si>
    <t>£/kW</t>
  </si>
  <si>
    <t>Note: Capacity market prices are in delivery year</t>
  </si>
  <si>
    <t>Technology</t>
  </si>
  <si>
    <t>Capacity</t>
  </si>
  <si>
    <t>Interconnectors</t>
  </si>
  <si>
    <t>DSR</t>
  </si>
  <si>
    <t>Battery storage</t>
  </si>
  <si>
    <t>Hydrogen peaker</t>
  </si>
  <si>
    <t>Gas / Oil peaker</t>
  </si>
  <si>
    <t>Pumped storage</t>
  </si>
  <si>
    <t>Onshore wind</t>
  </si>
  <si>
    <t>Offshore wind</t>
  </si>
  <si>
    <t>Hydro</t>
  </si>
  <si>
    <t>BECCS</t>
  </si>
  <si>
    <t>Biomass/ other RES</t>
  </si>
  <si>
    <t>Solar PV</t>
  </si>
  <si>
    <t>Other thermal</t>
  </si>
  <si>
    <t>Hydrogen CCGT</t>
  </si>
  <si>
    <t>Gas CCS</t>
  </si>
  <si>
    <t>Gas CCGT</t>
  </si>
  <si>
    <t>Coal</t>
  </si>
  <si>
    <t>Nuclear</t>
  </si>
  <si>
    <t>Note: Installed nameplate capacity</t>
  </si>
  <si>
    <t>Gross capacity additions</t>
  </si>
  <si>
    <t>Gross capacity retirements</t>
  </si>
  <si>
    <t>Notes: Installed nameplate capacity</t>
  </si>
  <si>
    <t>Generation</t>
  </si>
  <si>
    <t>Note: Interconnectors values are net imports</t>
  </si>
  <si>
    <t>Load factors</t>
  </si>
  <si>
    <t>Carbon emissions</t>
  </si>
  <si>
    <t>Total power sector emissions</t>
  </si>
  <si>
    <r>
      <t>Mt CO</t>
    </r>
    <r>
      <rPr>
        <vertAlign val="subscript"/>
        <sz val="11"/>
        <color theme="3"/>
        <rFont val="Calibri"/>
        <family val="2"/>
        <scheme val="minor"/>
      </rPr>
      <t>2</t>
    </r>
  </si>
  <si>
    <t>Carbon intensity</t>
  </si>
  <si>
    <r>
      <t>gCO</t>
    </r>
    <r>
      <rPr>
        <vertAlign val="subscript"/>
        <sz val="11"/>
        <color theme="3"/>
        <rFont val="Calibri"/>
        <family val="2"/>
        <scheme val="minor"/>
      </rPr>
      <t>2</t>
    </r>
    <r>
      <rPr>
        <sz val="11"/>
        <color theme="3"/>
        <rFont val="Calibri"/>
        <family val="2"/>
        <scheme val="minor"/>
      </rPr>
      <t>/kWh</t>
    </r>
  </si>
  <si>
    <t>Note: Carbon intensity per unit of production</t>
  </si>
  <si>
    <t xml:space="preserve">Technology emissions </t>
  </si>
  <si>
    <t>Energy from Waste (EfW)</t>
  </si>
  <si>
    <t>CCGT</t>
  </si>
  <si>
    <t>Other Thermal</t>
  </si>
  <si>
    <t>CCS</t>
  </si>
  <si>
    <r>
      <t>Mt CO</t>
    </r>
    <r>
      <rPr>
        <vertAlign val="subscript"/>
        <sz val="11"/>
        <color theme="3"/>
        <rFont val="Calibri"/>
        <family val="2"/>
        <scheme val="minor"/>
      </rPr>
      <t>2</t>
    </r>
    <r>
      <rPr>
        <sz val="11"/>
        <color theme="1"/>
        <rFont val="Calibri"/>
        <family val="2"/>
        <scheme val="minor"/>
      </rPr>
      <t/>
    </r>
  </si>
  <si>
    <t>Total (including EfW &amp; BECCS)</t>
  </si>
  <si>
    <t>Uncurtailed capture prices</t>
  </si>
  <si>
    <t>Solar</t>
  </si>
  <si>
    <t>Note: Generation weighted fleet average uncurtailed capture price</t>
  </si>
  <si>
    <t>Economic curtailed capture prices</t>
  </si>
  <si>
    <t>Note: Generation weighted fleet average curtailed capture price</t>
  </si>
  <si>
    <t>Renewables curtailment %</t>
  </si>
  <si>
    <t>Note: Generation weighted fleet average curtailed percentage</t>
  </si>
  <si>
    <t>Results - Clean spark and dark spreads distribution</t>
  </si>
  <si>
    <t>Clean spark spreads distribution</t>
  </si>
  <si>
    <t>+&gt;£40/MWh</t>
  </si>
  <si>
    <t>£10 - 20/MWh</t>
  </si>
  <si>
    <t>£0 - 10/MWh</t>
  </si>
  <si>
    <t>£-10 - 0/MWh</t>
  </si>
  <si>
    <t>£&lt;-10/MWh</t>
  </si>
  <si>
    <t>Clean dark spreads distribution</t>
  </si>
  <si>
    <t xml:space="preserve">System costs </t>
  </si>
  <si>
    <t>Total system costs</t>
  </si>
  <si>
    <t xml:space="preserve">Balancing Market </t>
  </si>
  <si>
    <t>£ billion</t>
  </si>
  <si>
    <t xml:space="preserve">Capacity Market </t>
  </si>
  <si>
    <t>Transmission</t>
  </si>
  <si>
    <t xml:space="preserve">Distribution </t>
  </si>
  <si>
    <t xml:space="preserve">Renewable subsidies </t>
  </si>
  <si>
    <t xml:space="preserve">Non-renewable subsidies </t>
  </si>
  <si>
    <t>Wholesale production spend</t>
  </si>
  <si>
    <t>Wholesale inframarginal rent</t>
  </si>
  <si>
    <t>Total</t>
  </si>
  <si>
    <t>Total system costs / demand</t>
  </si>
  <si>
    <t xml:space="preserve">Consumer bills </t>
  </si>
  <si>
    <t xml:space="preserve">Consumer Bills </t>
  </si>
  <si>
    <t>Wholesale</t>
  </si>
  <si>
    <t>Balancing</t>
  </si>
  <si>
    <t>Capacity Market</t>
  </si>
  <si>
    <t>Network</t>
  </si>
  <si>
    <t xml:space="preserve">Subsidies </t>
  </si>
  <si>
    <t>Climate Change Levy</t>
  </si>
  <si>
    <t>Operating Costs and Supplier margin</t>
  </si>
  <si>
    <t>VAT (5%)</t>
  </si>
  <si>
    <t>Abbreviations</t>
  </si>
  <si>
    <t>Value</t>
  </si>
  <si>
    <t>Combined Cycle Gas Turbine</t>
  </si>
  <si>
    <t>CHP</t>
  </si>
  <si>
    <t>Combined Heat and Power</t>
  </si>
  <si>
    <t>EU-ETS</t>
  </si>
  <si>
    <t>European Union Emission Trading Scheme</t>
  </si>
  <si>
    <r>
      <t>gCO</t>
    </r>
    <r>
      <rPr>
        <vertAlign val="subscript"/>
        <sz val="11"/>
        <color theme="1"/>
        <rFont val="Calibri"/>
        <family val="2"/>
        <scheme val="minor"/>
      </rPr>
      <t>2</t>
    </r>
  </si>
  <si>
    <t>Gram of carbon dioxide</t>
  </si>
  <si>
    <t>Gigawatt</t>
  </si>
  <si>
    <t>HHV</t>
  </si>
  <si>
    <t>Higher Heating value</t>
  </si>
  <si>
    <t>kWh</t>
  </si>
  <si>
    <t>Kilowatt-hour</t>
  </si>
  <si>
    <r>
      <t>Mt CO</t>
    </r>
    <r>
      <rPr>
        <vertAlign val="subscript"/>
        <sz val="11"/>
        <color theme="1"/>
        <rFont val="Calibri"/>
        <family val="2"/>
        <scheme val="minor"/>
      </rPr>
      <t>2</t>
    </r>
  </si>
  <si>
    <t>Megatonne carbon dioxide</t>
  </si>
  <si>
    <t>MWh</t>
  </si>
  <si>
    <t>Megawatt-hour</t>
  </si>
  <si>
    <t>Terawatt-hour</t>
  </si>
  <si>
    <t>Definitions</t>
  </si>
  <si>
    <t>ACS Peak demand</t>
  </si>
  <si>
    <t>Average Cold Spell peak demand  - highest half-hour demand in a given year</t>
  </si>
  <si>
    <t>Baseload price</t>
  </si>
  <si>
    <t>Time weighted wholesale electricity price</t>
  </si>
  <si>
    <t>Peakload price</t>
  </si>
  <si>
    <t>Time weighted wholesale electricity price between the hours of 7 am - 7 pm excluding weekends</t>
  </si>
  <si>
    <t>Capture price</t>
  </si>
  <si>
    <t>Generation weighted power price dependent on plant or technology</t>
  </si>
  <si>
    <t>Clean dark spread</t>
  </si>
  <si>
    <t>Difference between the wholesale price of electricity and sum of coal and carbon costs of its production</t>
  </si>
  <si>
    <t>Clean spark spread</t>
  </si>
  <si>
    <t>Difference between the wholesale price of electricity and sum of gas and carbon costs of its production</t>
  </si>
  <si>
    <t>Dirty dark spread</t>
  </si>
  <si>
    <t>Difference between the wholesale price of electricity and coal costs of its production</t>
  </si>
  <si>
    <t>Fleet capture price</t>
  </si>
  <si>
    <t>Generation weighted average wholesale electricity price for the fleet of the relevant technology</t>
  </si>
  <si>
    <t>Uncurtailed capture price</t>
  </si>
  <si>
    <t>Generation weighted power price dependent on maximum possible output of plant or technology</t>
  </si>
  <si>
    <t>Curtailed capture price</t>
  </si>
  <si>
    <t>Generation weighted average power price, post economic self curtailment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</si>
</sst>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_ ;\-0.0\ "/>
    <numFmt numFmtId="166" formatCode="_-* #,##0.0_-;\-* #,##0.0_-;_-* &quot;-&quot;??_-;_-@_-"/>
    <numFmt numFmtId="167" formatCode="0.000"/>
  </numFmts>
  <fonts count="20">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theme="1"/>
      <name val="Lato"/>
      <family val="2"/>
    </font>
    <font>
      <b/>
      <sz val="16"/>
      <color theme="1"/>
      <name val="Calibri"/>
      <family val="2"/>
      <scheme val="minor"/>
    </font>
    <font>
      <sz val="16"/>
      <color theme="1"/>
      <name val="Calibri"/>
      <family val="2"/>
      <scheme val="minor"/>
    </font>
    <font>
      <sz val="10"/>
      <color theme="1"/>
      <name val="Calibri"/>
      <family val="2"/>
      <scheme val="minor"/>
    </font>
    <font>
      <b/>
      <sz val="10"/>
      <color theme="1"/>
      <name val="Calibri"/>
      <family val="2"/>
      <scheme val="minor"/>
    </font>
    <font>
      <u/>
      <sz val="11"/>
      <color theme="1"/>
      <name val="Calibri"/>
      <family val="2"/>
      <scheme val="minor"/>
    </font>
    <font>
      <sz val="8"/>
      <color theme="1"/>
      <name val="Calibri"/>
      <family val="2"/>
      <scheme val="minor"/>
    </font>
    <font>
      <b/>
      <sz val="8"/>
      <color theme="1"/>
      <name val="Calibri"/>
      <family val="2"/>
      <scheme val="minor"/>
    </font>
    <font>
      <sz val="11"/>
      <color theme="3"/>
      <name val="Calibri"/>
      <family val="2"/>
      <scheme val="minor"/>
    </font>
    <font>
      <i/>
      <sz val="11"/>
      <color theme="3"/>
      <name val="Calibri"/>
      <family val="2"/>
      <scheme val="minor"/>
    </font>
    <font>
      <i/>
      <sz val="11"/>
      <color theme="1"/>
      <name val="Calibri"/>
      <family val="2"/>
      <scheme val="minor"/>
    </font>
    <font>
      <vertAlign val="subscript"/>
      <sz val="11"/>
      <color theme="3"/>
      <name val="Calibri"/>
      <family val="2"/>
      <scheme val="minor"/>
    </font>
    <font>
      <sz val="10"/>
      <color theme="8"/>
      <name val="Calibri"/>
      <family val="2"/>
      <scheme val="minor"/>
    </font>
    <font>
      <sz val="10"/>
      <name val="Calibri"/>
      <family val="2"/>
      <scheme val="minor"/>
    </font>
    <font>
      <vertAlign val="subscript"/>
      <sz val="11"/>
      <color theme="1"/>
      <name val="Calibri"/>
      <family val="2"/>
      <scheme val="minor"/>
    </font>
    <font>
      <b/>
      <i/>
      <sz val="11"/>
      <color theme="3"/>
      <name val="Calibri"/>
      <family val="2"/>
      <scheme val="minor"/>
    </font>
  </fonts>
  <fills count="7">
    <fill>
      <patternFill patternType="none"/>
    </fill>
    <fill>
      <patternFill patternType="gray125"/>
    </fill>
    <fill>
      <patternFill patternType="solid">
        <fgColor theme="8"/>
        <bgColor indexed="64"/>
      </patternFill>
    </fill>
    <fill>
      <patternFill patternType="solid">
        <fgColor theme="0"/>
        <bgColor indexed="64"/>
      </patternFill>
    </fill>
    <fill>
      <patternFill patternType="solid">
        <fgColor theme="5"/>
        <bgColor indexed="64"/>
      </patternFill>
    </fill>
    <fill>
      <patternFill patternType="solid">
        <fgColor theme="2"/>
        <bgColor indexed="64"/>
      </patternFill>
    </fill>
    <fill>
      <patternFill patternType="solid">
        <fgColor theme="3"/>
        <bgColor indexed="64"/>
      </patternFill>
    </fill>
  </fills>
  <borders count="12">
    <border>
      <left/>
      <right/>
      <top/>
      <bottom/>
      <diagonal/>
    </border>
    <border>
      <left style="medium">
        <color theme="8" tint="-0.499984740745262"/>
      </left>
      <right/>
      <top style="medium">
        <color theme="8" tint="-0.499984740745262"/>
      </top>
      <bottom/>
      <diagonal/>
    </border>
    <border>
      <left/>
      <right/>
      <top style="medium">
        <color theme="8" tint="-0.499984740745262"/>
      </top>
      <bottom/>
      <diagonal/>
    </border>
    <border>
      <left/>
      <right style="medium">
        <color theme="8" tint="-0.499984740745262"/>
      </right>
      <top style="medium">
        <color theme="8" tint="-0.499984740745262"/>
      </top>
      <bottom/>
      <diagonal/>
    </border>
    <border>
      <left style="medium">
        <color theme="8" tint="-0.499984740745262"/>
      </left>
      <right/>
      <top/>
      <bottom/>
      <diagonal/>
    </border>
    <border>
      <left/>
      <right style="medium">
        <color theme="8" tint="-0.499984740745262"/>
      </right>
      <top/>
      <bottom/>
      <diagonal/>
    </border>
    <border>
      <left/>
      <right/>
      <top style="thin">
        <color theme="5"/>
      </top>
      <bottom style="thin">
        <color theme="5"/>
      </bottom>
      <diagonal/>
    </border>
    <border>
      <left/>
      <right/>
      <top style="thin">
        <color theme="5"/>
      </top>
      <bottom/>
      <diagonal/>
    </border>
    <border>
      <left/>
      <right/>
      <top/>
      <bottom style="thin">
        <color theme="5"/>
      </bottom>
      <diagonal/>
    </border>
    <border>
      <left style="medium">
        <color theme="8" tint="-0.499984740745262"/>
      </left>
      <right/>
      <top/>
      <bottom style="medium">
        <color theme="8" tint="-0.499984740745262"/>
      </bottom>
      <diagonal/>
    </border>
    <border>
      <left/>
      <right/>
      <top/>
      <bottom style="medium">
        <color theme="8" tint="-0.499984740745262"/>
      </bottom>
      <diagonal/>
    </border>
    <border>
      <left/>
      <right style="medium">
        <color theme="8" tint="-0.499984740745262"/>
      </right>
      <top/>
      <bottom style="medium">
        <color theme="8" tint="-0.499984740745262"/>
      </bottom>
      <diagonal/>
    </border>
  </borders>
  <cellStyleXfs count="4">
    <xf numFmtId="0" fontId="0" fillId="0" borderId="0"/>
    <xf numFmtId="0" fontId="3" fillId="0" borderId="0" applyNumberFormat="0" applyFill="0" applyBorder="0" applyAlignment="0" applyProtection="0"/>
    <xf numFmtId="0" fontId="1" fillId="0" borderId="0"/>
    <xf numFmtId="43" fontId="1" fillId="0" borderId="0" applyFont="0" applyFill="0" applyBorder="0" applyAlignment="0" applyProtection="0"/>
  </cellStyleXfs>
  <cellXfs count="74">
    <xf numFmtId="0" fontId="0" fillId="0" borderId="0" xfId="0"/>
    <xf numFmtId="0" fontId="4" fillId="2" borderId="0" xfId="0" applyFont="1" applyFill="1"/>
    <xf numFmtId="0" fontId="4" fillId="3" borderId="1" xfId="0" applyFont="1" applyFill="1" applyBorder="1"/>
    <xf numFmtId="0" fontId="4" fillId="3" borderId="2" xfId="0" applyFont="1" applyFill="1" applyBorder="1"/>
    <xf numFmtId="0" fontId="4" fillId="3" borderId="3" xfId="0" applyFont="1" applyFill="1" applyBorder="1"/>
    <xf numFmtId="0" fontId="4" fillId="3" borderId="4" xfId="0" applyFont="1" applyFill="1" applyBorder="1"/>
    <xf numFmtId="0" fontId="5" fillId="3" borderId="0" xfId="0" applyFont="1" applyFill="1"/>
    <xf numFmtId="0" fontId="6" fillId="3" borderId="0" xfId="0" applyFont="1" applyFill="1"/>
    <xf numFmtId="0" fontId="0" fillId="3" borderId="0" xfId="0" applyFill="1"/>
    <xf numFmtId="0" fontId="4" fillId="3" borderId="5" xfId="0" applyFont="1" applyFill="1" applyBorder="1"/>
    <xf numFmtId="0" fontId="7" fillId="3" borderId="0" xfId="0" applyFont="1" applyFill="1"/>
    <xf numFmtId="0" fontId="2" fillId="0" borderId="0" xfId="2" applyFont="1" applyAlignment="1">
      <alignment vertical="top"/>
    </xf>
    <xf numFmtId="0" fontId="2" fillId="3" borderId="0" xfId="0" applyFont="1" applyFill="1"/>
    <xf numFmtId="0" fontId="7" fillId="3" borderId="0" xfId="0" applyFont="1" applyFill="1" applyAlignment="1">
      <alignment horizontal="left" vertical="top" wrapText="1"/>
    </xf>
    <xf numFmtId="0" fontId="7" fillId="3" borderId="0" xfId="0" applyFont="1" applyFill="1" applyAlignment="1">
      <alignment vertical="top"/>
    </xf>
    <xf numFmtId="0" fontId="8" fillId="4" borderId="6" xfId="0" applyFont="1" applyFill="1" applyBorder="1"/>
    <xf numFmtId="0" fontId="7" fillId="3" borderId="6" xfId="0" applyFont="1" applyFill="1" applyBorder="1" applyAlignment="1">
      <alignment vertical="top" wrapText="1"/>
    </xf>
    <xf numFmtId="0" fontId="7" fillId="3" borderId="6" xfId="0" applyFont="1" applyFill="1" applyBorder="1" applyAlignment="1">
      <alignment vertical="top"/>
    </xf>
    <xf numFmtId="0" fontId="7" fillId="3" borderId="6" xfId="0" applyFont="1" applyFill="1" applyBorder="1" applyAlignment="1">
      <alignment horizontal="left" vertical="top" wrapText="1"/>
    </xf>
    <xf numFmtId="0" fontId="7" fillId="3" borderId="8" xfId="0" applyFont="1" applyFill="1" applyBorder="1" applyAlignment="1">
      <alignment vertical="top"/>
    </xf>
    <xf numFmtId="0" fontId="0" fillId="3" borderId="0" xfId="0" applyFill="1" applyAlignment="1">
      <alignment vertical="top"/>
    </xf>
    <xf numFmtId="165" fontId="7" fillId="3" borderId="6" xfId="3" applyNumberFormat="1" applyFont="1" applyFill="1" applyBorder="1" applyAlignment="1">
      <alignment horizontal="left" vertical="top" wrapText="1"/>
    </xf>
    <xf numFmtId="14" fontId="7" fillId="3" borderId="6" xfId="0" applyNumberFormat="1" applyFont="1" applyFill="1" applyBorder="1" applyAlignment="1">
      <alignment horizontal="left" vertical="top" wrapText="1"/>
    </xf>
    <xf numFmtId="0" fontId="4" fillId="3" borderId="9" xfId="0" applyFont="1" applyFill="1" applyBorder="1"/>
    <xf numFmtId="0" fontId="4" fillId="3" borderId="10" xfId="0" applyFont="1" applyFill="1" applyBorder="1"/>
    <xf numFmtId="0" fontId="4" fillId="3" borderId="11" xfId="0" applyFont="1" applyFill="1" applyBorder="1"/>
    <xf numFmtId="0" fontId="0" fillId="3" borderId="0" xfId="0" applyFill="1" applyAlignment="1">
      <alignment horizontal="left"/>
    </xf>
    <xf numFmtId="0" fontId="2" fillId="4" borderId="0" xfId="0" applyFont="1" applyFill="1"/>
    <xf numFmtId="0" fontId="0" fillId="4" borderId="0" xfId="0" applyFill="1"/>
    <xf numFmtId="0" fontId="2" fillId="5" borderId="0" xfId="0" applyFont="1" applyFill="1"/>
    <xf numFmtId="0" fontId="2" fillId="5" borderId="0" xfId="0" applyFont="1" applyFill="1" applyAlignment="1">
      <alignment horizontal="center"/>
    </xf>
    <xf numFmtId="0" fontId="12" fillId="3" borderId="0" xfId="0" applyFont="1" applyFill="1"/>
    <xf numFmtId="2" fontId="0" fillId="3" borderId="0" xfId="0" applyNumberFormat="1" applyFill="1" applyAlignment="1">
      <alignment horizontal="center"/>
    </xf>
    <xf numFmtId="2" fontId="0" fillId="0" borderId="0" xfId="0" applyNumberFormat="1" applyAlignment="1">
      <alignment horizontal="center"/>
    </xf>
    <xf numFmtId="0" fontId="13" fillId="3" borderId="0" xfId="0" applyFont="1" applyFill="1"/>
    <xf numFmtId="164" fontId="0" fillId="3" borderId="0" xfId="0" applyNumberFormat="1" applyFill="1" applyAlignment="1">
      <alignment horizontal="left"/>
    </xf>
    <xf numFmtId="164" fontId="0" fillId="3" borderId="0" xfId="0" applyNumberFormat="1" applyFill="1" applyAlignment="1">
      <alignment horizontal="center"/>
    </xf>
    <xf numFmtId="0" fontId="14" fillId="3" borderId="0" xfId="0" applyFont="1" applyFill="1"/>
    <xf numFmtId="0" fontId="0" fillId="3" borderId="0" xfId="0" applyFill="1" applyAlignment="1">
      <alignment horizontal="left" indent="1"/>
    </xf>
    <xf numFmtId="0" fontId="0" fillId="3" borderId="0" xfId="0" applyFill="1" applyAlignment="1">
      <alignment horizontal="center"/>
    </xf>
    <xf numFmtId="0" fontId="0" fillId="0" borderId="0" xfId="0" quotePrefix="1"/>
    <xf numFmtId="164" fontId="0" fillId="3" borderId="0" xfId="0" applyNumberFormat="1" applyFill="1"/>
    <xf numFmtId="0" fontId="4" fillId="6" borderId="0" xfId="0" applyFont="1" applyFill="1"/>
    <xf numFmtId="0" fontId="16" fillId="3" borderId="0" xfId="0" applyFont="1" applyFill="1"/>
    <xf numFmtId="0" fontId="17" fillId="4" borderId="6" xfId="0" applyFont="1" applyFill="1" applyBorder="1"/>
    <xf numFmtId="0" fontId="16" fillId="3" borderId="6" xfId="0" applyFont="1" applyFill="1" applyBorder="1" applyAlignment="1">
      <alignment horizontal="left" vertical="top" wrapText="1"/>
    </xf>
    <xf numFmtId="0" fontId="16" fillId="3" borderId="6" xfId="0" applyFont="1" applyFill="1" applyBorder="1" applyAlignment="1">
      <alignment vertical="top" wrapText="1"/>
    </xf>
    <xf numFmtId="0" fontId="7" fillId="3" borderId="6" xfId="0" applyFont="1" applyFill="1" applyBorder="1" applyAlignment="1">
      <alignment horizontal="left" vertical="top"/>
    </xf>
    <xf numFmtId="0" fontId="19" fillId="3" borderId="0" xfId="0" applyFont="1" applyFill="1"/>
    <xf numFmtId="166" fontId="0" fillId="0" borderId="0" xfId="3" applyNumberFormat="1" applyFont="1"/>
    <xf numFmtId="166" fontId="1" fillId="3" borderId="0" xfId="3" applyNumberFormat="1" applyFont="1" applyFill="1"/>
    <xf numFmtId="166" fontId="0" fillId="3" borderId="0" xfId="3" applyNumberFormat="1" applyFont="1" applyFill="1"/>
    <xf numFmtId="164" fontId="0" fillId="0" borderId="0" xfId="0" applyNumberFormat="1" applyAlignment="1">
      <alignment horizontal="center"/>
    </xf>
    <xf numFmtId="164" fontId="0" fillId="0" borderId="0" xfId="0" applyNumberFormat="1"/>
    <xf numFmtId="0" fontId="3" fillId="3" borderId="7" xfId="1" applyFill="1" applyBorder="1" applyAlignment="1">
      <alignment vertical="top"/>
    </xf>
    <xf numFmtId="0" fontId="9" fillId="3" borderId="6" xfId="1" applyFont="1" applyFill="1" applyBorder="1" applyAlignment="1">
      <alignment vertical="top"/>
    </xf>
    <xf numFmtId="167" fontId="0" fillId="0" borderId="0" xfId="0" applyNumberFormat="1"/>
    <xf numFmtId="167" fontId="0" fillId="3" borderId="0" xfId="0" applyNumberFormat="1" applyFill="1"/>
    <xf numFmtId="0" fontId="7" fillId="3" borderId="6" xfId="0" applyFont="1" applyFill="1" applyBorder="1" applyAlignment="1">
      <alignment horizontal="left" vertical="top" wrapText="1"/>
    </xf>
    <xf numFmtId="0" fontId="10" fillId="3" borderId="0" xfId="0" applyFont="1" applyFill="1" applyAlignment="1">
      <alignment horizontal="left" vertical="top" wrapText="1"/>
    </xf>
    <xf numFmtId="0" fontId="7" fillId="3" borderId="7" xfId="0" applyFont="1" applyFill="1" applyBorder="1" applyAlignment="1">
      <alignment vertical="top" wrapText="1"/>
    </xf>
    <xf numFmtId="0" fontId="7" fillId="3" borderId="0" xfId="0" applyFont="1" applyFill="1" applyAlignment="1">
      <alignment vertical="top" wrapText="1"/>
    </xf>
    <xf numFmtId="0" fontId="7" fillId="3" borderId="8" xfId="0" applyFont="1" applyFill="1" applyBorder="1" applyAlignment="1">
      <alignment vertical="top" wrapText="1"/>
    </xf>
    <xf numFmtId="0" fontId="7" fillId="3" borderId="6" xfId="0" applyFont="1" applyFill="1" applyBorder="1" applyAlignment="1">
      <alignment vertical="top" wrapText="1"/>
    </xf>
    <xf numFmtId="14" fontId="7" fillId="3" borderId="6" xfId="0" applyNumberFormat="1" applyFont="1" applyFill="1" applyBorder="1" applyAlignment="1">
      <alignment horizontal="left" vertical="top" wrapText="1"/>
    </xf>
    <xf numFmtId="0" fontId="7" fillId="3" borderId="0" xfId="0" applyFont="1" applyFill="1" applyAlignment="1">
      <alignment horizontal="left" vertical="top" wrapText="1"/>
    </xf>
    <xf numFmtId="164" fontId="7" fillId="3" borderId="0" xfId="0" applyNumberFormat="1" applyFont="1" applyFill="1" applyAlignment="1">
      <alignment horizontal="left" vertical="top" wrapText="1"/>
    </xf>
    <xf numFmtId="14" fontId="7" fillId="3" borderId="0" xfId="0" applyNumberFormat="1" applyFont="1" applyFill="1" applyAlignment="1">
      <alignment horizontal="left" vertical="top" wrapText="1"/>
    </xf>
    <xf numFmtId="0" fontId="0" fillId="3" borderId="0" xfId="0" applyFill="1" applyAlignment="1">
      <alignment horizontal="center"/>
    </xf>
    <xf numFmtId="9" fontId="0" fillId="3" borderId="0" xfId="0" applyNumberFormat="1" applyFill="1" applyAlignment="1">
      <alignment horizontal="center"/>
    </xf>
    <xf numFmtId="0" fontId="13" fillId="3" borderId="0" xfId="0" applyFont="1" applyFill="1" applyAlignment="1">
      <alignment horizontal="left" vertical="top" wrapText="1"/>
    </xf>
    <xf numFmtId="0" fontId="2" fillId="5" borderId="0" xfId="0" applyFont="1" applyFill="1" applyAlignment="1">
      <alignment horizontal="center"/>
    </xf>
    <xf numFmtId="10" fontId="0" fillId="3" borderId="0" xfId="0" applyNumberFormat="1" applyFill="1" applyAlignment="1">
      <alignment horizontal="center"/>
    </xf>
    <xf numFmtId="0" fontId="8" fillId="4" borderId="6" xfId="0" applyFont="1" applyFill="1" applyBorder="1" applyAlignment="1"/>
  </cellXfs>
  <cellStyles count="4">
    <cellStyle name="Comma 8" xfId="3" xr:uid="{522EBE3F-B917-461F-96F5-CC32D5E14B0A}"/>
    <cellStyle name="Hyperlink" xfId="1" builtinId="8"/>
    <cellStyle name="Normal" xfId="0" builtinId="0"/>
    <cellStyle name="Normal 28" xfId="2" xr:uid="{52742F35-9810-4E0F-8642-E0965E43EE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251459</xdr:colOff>
      <xdr:row>1</xdr:row>
      <xdr:rowOff>167640</xdr:rowOff>
    </xdr:from>
    <xdr:to>
      <xdr:col>7</xdr:col>
      <xdr:colOff>1636</xdr:colOff>
      <xdr:row>4</xdr:row>
      <xdr:rowOff>6985</xdr:rowOff>
    </xdr:to>
    <xdr:pic>
      <xdr:nvPicPr>
        <xdr:cNvPr id="2" name="Graphic 24">
          <a:extLst>
            <a:ext uri="{FF2B5EF4-FFF2-40B4-BE49-F238E27FC236}">
              <a16:creationId xmlns:a16="http://schemas.microsoft.com/office/drawing/2014/main" id="{ABB29E12-14F9-4A1D-92F8-D39C7F163D9B}"/>
            </a:ext>
          </a:extLst>
        </xdr:cNvPr>
        <xdr:cNvPicPr>
          <a:picLocks/>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5798184" y="354965"/>
          <a:ext cx="2080627" cy="4711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198120</xdr:colOff>
      <xdr:row>1</xdr:row>
      <xdr:rowOff>0</xdr:rowOff>
    </xdr:from>
    <xdr:to>
      <xdr:col>1</xdr:col>
      <xdr:colOff>1839962</xdr:colOff>
      <xdr:row>3</xdr:row>
      <xdr:rowOff>106680</xdr:rowOff>
    </xdr:to>
    <xdr:pic>
      <xdr:nvPicPr>
        <xdr:cNvPr id="3" name="Graphic 24">
          <a:extLst>
            <a:ext uri="{FF2B5EF4-FFF2-40B4-BE49-F238E27FC236}">
              <a16:creationId xmlns:a16="http://schemas.microsoft.com/office/drawing/2014/main" id="{3117C2FD-29E2-4BC9-8245-2C6030D55788}"/>
            </a:ext>
          </a:extLst>
        </xdr:cNvPr>
        <xdr:cNvPicPr>
          <a:picLocks/>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201295" y="180975"/>
          <a:ext cx="2026017" cy="46545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198120</xdr:colOff>
      <xdr:row>1</xdr:row>
      <xdr:rowOff>0</xdr:rowOff>
    </xdr:from>
    <xdr:to>
      <xdr:col>1</xdr:col>
      <xdr:colOff>1839962</xdr:colOff>
      <xdr:row>3</xdr:row>
      <xdr:rowOff>106680</xdr:rowOff>
    </xdr:to>
    <xdr:pic>
      <xdr:nvPicPr>
        <xdr:cNvPr id="2" name="Graphic 24">
          <a:extLst>
            <a:ext uri="{FF2B5EF4-FFF2-40B4-BE49-F238E27FC236}">
              <a16:creationId xmlns:a16="http://schemas.microsoft.com/office/drawing/2014/main" id="{8CC04214-1343-4CD0-8AD4-6EA0D8C0A81B}"/>
            </a:ext>
          </a:extLst>
        </xdr:cNvPr>
        <xdr:cNvPicPr>
          <a:picLocks/>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5078095" y="1266825"/>
          <a:ext cx="2026017" cy="465455"/>
        </a:xfrm>
        <a:prstGeom prst="rect">
          <a:avLst/>
        </a:prstGeom>
      </xdr:spPr>
    </xdr:pic>
    <xdr:clientData/>
  </xdr:twoCellAnchor>
  <xdr:twoCellAnchor>
    <xdr:from>
      <xdr:col>0</xdr:col>
      <xdr:colOff>198120</xdr:colOff>
      <xdr:row>1</xdr:row>
      <xdr:rowOff>0</xdr:rowOff>
    </xdr:from>
    <xdr:to>
      <xdr:col>1</xdr:col>
      <xdr:colOff>1839962</xdr:colOff>
      <xdr:row>3</xdr:row>
      <xdr:rowOff>106680</xdr:rowOff>
    </xdr:to>
    <xdr:pic>
      <xdr:nvPicPr>
        <xdr:cNvPr id="3" name="Graphic 24">
          <a:extLst>
            <a:ext uri="{FF2B5EF4-FFF2-40B4-BE49-F238E27FC236}">
              <a16:creationId xmlns:a16="http://schemas.microsoft.com/office/drawing/2014/main" id="{885F4ABD-DB74-4FA9-8C79-B35EB414A25C}"/>
            </a:ext>
          </a:extLst>
        </xdr:cNvPr>
        <xdr:cNvPicPr>
          <a:picLocks/>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201295" y="180975"/>
          <a:ext cx="2026017" cy="46545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251459</xdr:colOff>
      <xdr:row>1</xdr:row>
      <xdr:rowOff>167640</xdr:rowOff>
    </xdr:from>
    <xdr:to>
      <xdr:col>6</xdr:col>
      <xdr:colOff>2226676</xdr:colOff>
      <xdr:row>4</xdr:row>
      <xdr:rowOff>7620</xdr:rowOff>
    </xdr:to>
    <xdr:pic>
      <xdr:nvPicPr>
        <xdr:cNvPr id="2" name="Graphic 24">
          <a:extLst>
            <a:ext uri="{FF2B5EF4-FFF2-40B4-BE49-F238E27FC236}">
              <a16:creationId xmlns:a16="http://schemas.microsoft.com/office/drawing/2014/main" id="{4B44E77F-A9C2-4CF7-9C75-4838B4EB7B32}"/>
            </a:ext>
          </a:extLst>
        </xdr:cNvPr>
        <xdr:cNvPicPr>
          <a:picLocks/>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5798184" y="354965"/>
          <a:ext cx="1972042" cy="474980"/>
        </a:xfrm>
        <a:prstGeom prst="rect">
          <a:avLst/>
        </a:prstGeom>
      </xdr:spPr>
    </xdr:pic>
    <xdr:clientData/>
  </xdr:twoCellAnchor>
</xdr:wsDr>
</file>

<file path=xl/theme/theme1.xml><?xml version="1.0" encoding="utf-8"?>
<a:theme xmlns:a="http://schemas.openxmlformats.org/drawingml/2006/main" name="Office Theme">
  <a:themeElements>
    <a:clrScheme name="Auroratmp">
      <a:dk1>
        <a:srgbClr val="3C3C3B"/>
      </a:dk1>
      <a:lt1>
        <a:srgbClr val="FFFFFF"/>
      </a:lt1>
      <a:dk2>
        <a:srgbClr val="838383"/>
      </a:dk2>
      <a:lt2>
        <a:srgbClr val="E7E7E7"/>
      </a:lt2>
      <a:accent1>
        <a:srgbClr val="F59E00"/>
      </a:accent1>
      <a:accent2>
        <a:srgbClr val="FFCC00"/>
      </a:accent2>
      <a:accent3>
        <a:srgbClr val="6F8DB9"/>
      </a:accent3>
      <a:accent4>
        <a:srgbClr val="A6B727"/>
      </a:accent4>
      <a:accent5>
        <a:srgbClr val="636362"/>
      </a:accent5>
      <a:accent6>
        <a:srgbClr val="DF5327"/>
      </a:accent6>
      <a:hlink>
        <a:srgbClr val="4E5F6E"/>
      </a:hlink>
      <a:folHlink>
        <a:srgbClr val="8A8A88"/>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4070A-2172-497E-82E1-5C98C229F169}">
  <sheetPr codeName="Sheet5"/>
  <dimension ref="A1:I44"/>
  <sheetViews>
    <sheetView showGridLines="0" tabSelected="1" zoomScale="70" zoomScaleNormal="70" workbookViewId="0">
      <selection activeCell="D6" sqref="D6:G6"/>
    </sheetView>
  </sheetViews>
  <sheetFormatPr defaultColWidth="0" defaultRowHeight="14.45" zeroHeight="1"/>
  <cols>
    <col min="1" max="2" width="2.5703125" customWidth="1"/>
    <col min="3" max="3" width="4" customWidth="1"/>
    <col min="4" max="4" width="29.85546875" customWidth="1"/>
    <col min="5" max="5" width="23.42578125" customWidth="1"/>
    <col min="6" max="6" width="26.140625" customWidth="1"/>
    <col min="7" max="7" width="33.42578125" customWidth="1"/>
    <col min="8" max="9" width="2.5703125" customWidth="1"/>
    <col min="10" max="16384" width="8.85546875" hidden="1"/>
  </cols>
  <sheetData>
    <row r="1" spans="1:9" ht="15" thickBot="1">
      <c r="A1" s="1"/>
      <c r="B1" s="1"/>
      <c r="C1" s="1"/>
      <c r="D1" s="1"/>
      <c r="E1" s="1"/>
      <c r="F1" s="1"/>
      <c r="G1" s="1"/>
      <c r="H1" s="1"/>
      <c r="I1" s="1"/>
    </row>
    <row r="2" spans="1:9">
      <c r="A2" s="1"/>
      <c r="B2" s="2"/>
      <c r="C2" s="3"/>
      <c r="D2" s="3"/>
      <c r="E2" s="3"/>
      <c r="F2" s="3"/>
      <c r="G2" s="3"/>
      <c r="H2" s="4"/>
      <c r="I2" s="1"/>
    </row>
    <row r="3" spans="1:9" ht="21">
      <c r="A3" s="1"/>
      <c r="B3" s="5"/>
      <c r="C3" s="6"/>
      <c r="D3" s="7"/>
      <c r="E3" s="7"/>
      <c r="F3" s="8"/>
      <c r="G3" s="8"/>
      <c r="H3" s="9"/>
      <c r="I3" s="1"/>
    </row>
    <row r="4" spans="1:9">
      <c r="A4" s="1"/>
      <c r="B4" s="5"/>
      <c r="C4" s="10"/>
      <c r="D4" s="8"/>
      <c r="E4" s="8"/>
      <c r="F4" s="8"/>
      <c r="G4" s="8"/>
      <c r="H4" s="9"/>
      <c r="I4" s="1"/>
    </row>
    <row r="5" spans="1:9">
      <c r="A5" s="1"/>
      <c r="B5" s="5"/>
      <c r="C5" s="11" t="s">
        <v>0</v>
      </c>
      <c r="D5" s="8"/>
      <c r="E5" s="8"/>
      <c r="F5" s="8"/>
      <c r="G5" s="8"/>
      <c r="H5" s="9"/>
      <c r="I5" s="1"/>
    </row>
    <row r="6" spans="1:9" ht="27.6" customHeight="1">
      <c r="A6" s="1"/>
      <c r="B6" s="5"/>
      <c r="C6" s="12"/>
      <c r="D6" s="65" t="s">
        <v>1</v>
      </c>
      <c r="E6" s="65"/>
      <c r="F6" s="65"/>
      <c r="G6" s="65"/>
      <c r="H6" s="9"/>
      <c r="I6" s="1"/>
    </row>
    <row r="7" spans="1:9">
      <c r="A7" s="1"/>
      <c r="B7" s="5"/>
      <c r="C7" s="12"/>
      <c r="D7" s="65" t="s">
        <v>2</v>
      </c>
      <c r="E7" s="65"/>
      <c r="F7" s="65"/>
      <c r="G7" s="65"/>
      <c r="H7" s="9"/>
      <c r="I7" s="1"/>
    </row>
    <row r="8" spans="1:9">
      <c r="A8" s="1"/>
      <c r="B8" s="5"/>
      <c r="C8" s="12" t="s">
        <v>3</v>
      </c>
      <c r="D8" s="13"/>
      <c r="E8" s="13"/>
      <c r="F8" s="13"/>
      <c r="G8" s="13"/>
      <c r="H8" s="9"/>
      <c r="I8" s="1"/>
    </row>
    <row r="9" spans="1:9">
      <c r="A9" s="1"/>
      <c r="B9" s="5"/>
      <c r="C9" s="12"/>
      <c r="D9" s="14" t="s">
        <v>4</v>
      </c>
      <c r="E9" s="66">
        <v>1</v>
      </c>
      <c r="F9" s="66"/>
      <c r="G9" s="66"/>
      <c r="H9" s="9"/>
      <c r="I9" s="1"/>
    </row>
    <row r="10" spans="1:9">
      <c r="A10" s="1"/>
      <c r="B10" s="5"/>
      <c r="C10" s="12"/>
      <c r="D10" s="14" t="s">
        <v>5</v>
      </c>
      <c r="E10" s="67">
        <v>45085</v>
      </c>
      <c r="F10" s="67"/>
      <c r="G10" s="67"/>
      <c r="H10" s="9"/>
      <c r="I10" s="1"/>
    </row>
    <row r="11" spans="1:9">
      <c r="A11" s="1"/>
      <c r="B11" s="5"/>
      <c r="C11" s="12"/>
      <c r="D11" s="14" t="s">
        <v>6</v>
      </c>
      <c r="E11" s="65" t="s">
        <v>7</v>
      </c>
      <c r="F11" s="65"/>
      <c r="G11" s="65"/>
      <c r="H11" s="9"/>
      <c r="I11" s="1"/>
    </row>
    <row r="12" spans="1:9">
      <c r="A12" s="1"/>
      <c r="B12" s="5"/>
      <c r="C12" s="12"/>
      <c r="D12" s="14" t="s">
        <v>8</v>
      </c>
      <c r="E12" s="65" t="s">
        <v>9</v>
      </c>
      <c r="F12" s="65"/>
      <c r="G12" s="65"/>
      <c r="H12" s="9"/>
      <c r="I12" s="1"/>
    </row>
    <row r="13" spans="1:9">
      <c r="A13" s="1"/>
      <c r="B13" s="5"/>
      <c r="C13" s="12"/>
      <c r="D13" s="14" t="s">
        <v>10</v>
      </c>
      <c r="E13" s="65" t="s">
        <v>11</v>
      </c>
      <c r="F13" s="65"/>
      <c r="G13" s="65"/>
      <c r="H13" s="9"/>
      <c r="I13" s="1"/>
    </row>
    <row r="14" spans="1:9">
      <c r="A14" s="1"/>
      <c r="B14" s="5"/>
      <c r="C14" s="12"/>
      <c r="D14" s="14" t="s">
        <v>12</v>
      </c>
      <c r="E14" s="65" t="s">
        <v>13</v>
      </c>
      <c r="F14" s="65"/>
      <c r="G14" s="65"/>
      <c r="H14" s="9"/>
      <c r="I14" s="1"/>
    </row>
    <row r="15" spans="1:9">
      <c r="A15" s="1"/>
      <c r="B15" s="5"/>
      <c r="C15" s="12"/>
      <c r="D15" s="14" t="s">
        <v>14</v>
      </c>
      <c r="E15" s="65">
        <v>2022</v>
      </c>
      <c r="F15" s="65"/>
      <c r="G15" s="65"/>
      <c r="H15" s="9"/>
      <c r="I15" s="1"/>
    </row>
    <row r="16" spans="1:9">
      <c r="A16" s="1"/>
      <c r="B16" s="5"/>
      <c r="C16" s="8"/>
      <c r="D16" s="8"/>
      <c r="E16" s="8"/>
      <c r="F16" s="8"/>
      <c r="G16" s="8"/>
      <c r="H16" s="9"/>
      <c r="I16" s="1"/>
    </row>
    <row r="17" spans="1:9">
      <c r="A17" s="1"/>
      <c r="B17" s="5"/>
      <c r="C17" s="12" t="s">
        <v>15</v>
      </c>
      <c r="D17" s="8"/>
      <c r="E17" s="8"/>
      <c r="F17" s="8"/>
      <c r="G17" s="8"/>
      <c r="H17" s="9"/>
      <c r="I17" s="1"/>
    </row>
    <row r="18" spans="1:9">
      <c r="A18" s="1"/>
      <c r="B18" s="5"/>
      <c r="C18" s="8"/>
      <c r="D18" s="15" t="s">
        <v>16</v>
      </c>
      <c r="E18" s="73" t="s">
        <v>17</v>
      </c>
      <c r="F18" s="73"/>
      <c r="G18" s="15" t="s">
        <v>18</v>
      </c>
      <c r="H18" s="9"/>
      <c r="I18" s="1"/>
    </row>
    <row r="19" spans="1:9">
      <c r="A19" s="1"/>
      <c r="B19" s="5"/>
      <c r="C19" s="8"/>
      <c r="D19" s="55" t="s">
        <v>19</v>
      </c>
      <c r="E19" s="63" t="s">
        <v>20</v>
      </c>
      <c r="F19" s="63"/>
      <c r="G19" s="16"/>
      <c r="H19" s="9"/>
      <c r="I19" s="1"/>
    </row>
    <row r="20" spans="1:9">
      <c r="A20" s="1"/>
      <c r="B20" s="5"/>
      <c r="C20" s="8"/>
      <c r="D20" s="17"/>
      <c r="E20" s="16"/>
      <c r="F20" s="16"/>
      <c r="G20" s="16"/>
      <c r="H20" s="9"/>
      <c r="I20" s="1"/>
    </row>
    <row r="21" spans="1:9">
      <c r="A21" s="1"/>
      <c r="B21" s="5"/>
      <c r="C21" s="8"/>
      <c r="D21" s="55" t="s">
        <v>21</v>
      </c>
      <c r="E21" s="63" t="s">
        <v>22</v>
      </c>
      <c r="F21" s="63"/>
      <c r="G21" s="16" t="s">
        <v>23</v>
      </c>
      <c r="H21" s="9"/>
      <c r="I21" s="1"/>
    </row>
    <row r="22" spans="1:9">
      <c r="A22" s="1"/>
      <c r="B22" s="5"/>
      <c r="C22" s="8"/>
      <c r="D22" s="17"/>
      <c r="E22" s="16"/>
      <c r="F22" s="16"/>
      <c r="G22" s="16"/>
      <c r="H22" s="9"/>
      <c r="I22" s="1"/>
    </row>
    <row r="23" spans="1:9">
      <c r="A23" s="1"/>
      <c r="B23" s="5"/>
      <c r="C23" s="8"/>
      <c r="D23" s="54" t="s">
        <v>24</v>
      </c>
      <c r="E23" s="60" t="s">
        <v>25</v>
      </c>
      <c r="F23" s="60"/>
      <c r="G23" s="16" t="s">
        <v>23</v>
      </c>
      <c r="H23" s="9"/>
      <c r="I23" s="1"/>
    </row>
    <row r="24" spans="1:9">
      <c r="A24" s="1"/>
      <c r="B24" s="5"/>
      <c r="C24" s="8"/>
      <c r="D24" s="14"/>
      <c r="E24" s="61"/>
      <c r="F24" s="61"/>
      <c r="G24" s="16" t="s">
        <v>26</v>
      </c>
      <c r="H24" s="9"/>
      <c r="I24" s="1"/>
    </row>
    <row r="25" spans="1:9">
      <c r="A25" s="1"/>
      <c r="B25" s="5"/>
      <c r="C25" s="8"/>
      <c r="D25" s="14"/>
      <c r="E25" s="61"/>
      <c r="F25" s="61"/>
      <c r="G25" s="18" t="s">
        <v>27</v>
      </c>
      <c r="H25" s="9"/>
      <c r="I25" s="1"/>
    </row>
    <row r="26" spans="1:9">
      <c r="A26" s="1"/>
      <c r="B26" s="5"/>
      <c r="C26" s="8"/>
      <c r="D26" s="14"/>
      <c r="E26" s="61"/>
      <c r="F26" s="61"/>
      <c r="G26" s="18" t="s">
        <v>28</v>
      </c>
      <c r="H26" s="9"/>
      <c r="I26" s="1"/>
    </row>
    <row r="27" spans="1:9">
      <c r="A27" s="1"/>
      <c r="B27" s="5"/>
      <c r="C27" s="8"/>
      <c r="D27" s="14"/>
      <c r="E27" s="61"/>
      <c r="F27" s="61"/>
      <c r="G27" s="18" t="s">
        <v>29</v>
      </c>
      <c r="H27" s="9"/>
      <c r="I27" s="1"/>
    </row>
    <row r="28" spans="1:9">
      <c r="A28" s="1"/>
      <c r="B28" s="5"/>
      <c r="C28" s="8"/>
      <c r="D28" s="14"/>
      <c r="E28" s="61"/>
      <c r="F28" s="61"/>
      <c r="G28" s="18" t="s">
        <v>30</v>
      </c>
      <c r="H28" s="9"/>
      <c r="I28" s="1"/>
    </row>
    <row r="29" spans="1:9" ht="26.1">
      <c r="A29" s="1"/>
      <c r="B29" s="5"/>
      <c r="C29" s="8"/>
      <c r="D29" s="14"/>
      <c r="E29" s="61"/>
      <c r="F29" s="61"/>
      <c r="G29" s="18" t="s">
        <v>31</v>
      </c>
      <c r="H29" s="9"/>
      <c r="I29" s="1"/>
    </row>
    <row r="30" spans="1:9">
      <c r="A30" s="1"/>
      <c r="B30" s="5"/>
      <c r="C30" s="8"/>
      <c r="D30" s="19"/>
      <c r="E30" s="62"/>
      <c r="F30" s="62"/>
      <c r="G30" s="18" t="s">
        <v>32</v>
      </c>
      <c r="H30" s="9"/>
      <c r="I30" s="1"/>
    </row>
    <row r="31" spans="1:9">
      <c r="A31" s="1"/>
      <c r="B31" s="5"/>
      <c r="C31" s="12"/>
      <c r="D31" s="17"/>
      <c r="E31" s="18"/>
      <c r="F31" s="18"/>
      <c r="G31" s="18"/>
      <c r="H31" s="9"/>
      <c r="I31" s="1"/>
    </row>
    <row r="32" spans="1:9">
      <c r="A32" s="1"/>
      <c r="B32" s="5"/>
      <c r="C32" s="8"/>
      <c r="D32" s="55" t="s">
        <v>33</v>
      </c>
      <c r="E32" s="63" t="s">
        <v>34</v>
      </c>
      <c r="F32" s="63"/>
      <c r="G32" s="16"/>
      <c r="H32" s="9"/>
      <c r="I32" s="1"/>
    </row>
    <row r="33" spans="1:9">
      <c r="A33" s="1"/>
      <c r="B33" s="5"/>
      <c r="C33" s="8"/>
      <c r="D33" s="20"/>
      <c r="E33" s="20"/>
      <c r="F33" s="20"/>
      <c r="G33" s="20"/>
      <c r="H33" s="9"/>
      <c r="I33" s="1"/>
    </row>
    <row r="34" spans="1:9">
      <c r="A34" s="1"/>
      <c r="B34" s="5"/>
      <c r="C34" s="12" t="s">
        <v>35</v>
      </c>
      <c r="D34" s="8"/>
      <c r="E34" s="8"/>
      <c r="F34" s="8"/>
      <c r="G34" s="8"/>
      <c r="H34" s="9"/>
      <c r="I34" s="1"/>
    </row>
    <row r="35" spans="1:9">
      <c r="A35" s="1"/>
      <c r="B35" s="5"/>
      <c r="C35" s="8"/>
      <c r="D35" s="15" t="s">
        <v>4</v>
      </c>
      <c r="E35" s="73" t="s">
        <v>17</v>
      </c>
      <c r="F35" s="73"/>
      <c r="G35" s="15" t="s">
        <v>36</v>
      </c>
      <c r="H35" s="9"/>
      <c r="I35" s="1"/>
    </row>
    <row r="36" spans="1:9">
      <c r="A36" s="1"/>
      <c r="B36" s="5"/>
      <c r="C36" s="8"/>
      <c r="D36" s="21">
        <v>1</v>
      </c>
      <c r="E36" s="64" t="s">
        <v>37</v>
      </c>
      <c r="F36" s="58"/>
      <c r="G36" s="22">
        <f>E10</f>
        <v>45085</v>
      </c>
      <c r="H36" s="9"/>
      <c r="I36" s="1"/>
    </row>
    <row r="37" spans="1:9">
      <c r="A37" s="1"/>
      <c r="B37" s="5"/>
      <c r="C37" s="8"/>
      <c r="D37" s="21"/>
      <c r="E37" s="58"/>
      <c r="F37" s="58"/>
      <c r="G37" s="22"/>
      <c r="H37" s="9"/>
      <c r="I37" s="1"/>
    </row>
    <row r="38" spans="1:9">
      <c r="A38" s="1"/>
      <c r="B38" s="5"/>
      <c r="C38" s="8"/>
      <c r="D38" s="20"/>
      <c r="E38" s="20"/>
      <c r="F38" s="20"/>
      <c r="G38" s="20"/>
      <c r="H38" s="9"/>
      <c r="I38" s="1"/>
    </row>
    <row r="39" spans="1:9">
      <c r="A39" s="1"/>
      <c r="B39" s="5"/>
      <c r="C39" s="11" t="s">
        <v>38</v>
      </c>
      <c r="D39" s="8"/>
      <c r="E39" s="8"/>
      <c r="F39" s="8"/>
      <c r="G39" s="8"/>
      <c r="H39" s="9"/>
      <c r="I39" s="1"/>
    </row>
    <row r="40" spans="1:9" ht="63.75" customHeight="1">
      <c r="A40" s="1"/>
      <c r="B40" s="5"/>
      <c r="C40" s="59" t="s">
        <v>39</v>
      </c>
      <c r="D40" s="59"/>
      <c r="E40" s="59"/>
      <c r="F40" s="59"/>
      <c r="G40" s="59"/>
      <c r="H40" s="9"/>
      <c r="I40" s="1"/>
    </row>
    <row r="41" spans="1:9" ht="94.35" customHeight="1">
      <c r="A41" s="1"/>
      <c r="B41" s="5"/>
      <c r="C41" s="59" t="s">
        <v>40</v>
      </c>
      <c r="D41" s="59"/>
      <c r="E41" s="59"/>
      <c r="F41" s="59"/>
      <c r="G41" s="59"/>
      <c r="H41" s="9"/>
      <c r="I41" s="1"/>
    </row>
    <row r="42" spans="1:9" ht="33" customHeight="1">
      <c r="A42" s="1"/>
      <c r="B42" s="5"/>
      <c r="C42" s="59" t="s">
        <v>41</v>
      </c>
      <c r="D42" s="59"/>
      <c r="E42" s="59"/>
      <c r="F42" s="59"/>
      <c r="G42" s="59"/>
      <c r="H42" s="9"/>
      <c r="I42" s="1"/>
    </row>
    <row r="43" spans="1:9" ht="15" thickBot="1">
      <c r="A43" s="1"/>
      <c r="B43" s="23"/>
      <c r="C43" s="24"/>
      <c r="D43" s="24"/>
      <c r="E43" s="24"/>
      <c r="F43" s="24"/>
      <c r="G43" s="24"/>
      <c r="H43" s="25"/>
      <c r="I43" s="1"/>
    </row>
    <row r="44" spans="1:9">
      <c r="A44" s="1"/>
      <c r="B44" s="1"/>
      <c r="C44" s="1"/>
      <c r="D44" s="1"/>
      <c r="E44" s="1"/>
      <c r="F44" s="1"/>
      <c r="G44" s="1"/>
      <c r="H44" s="1"/>
      <c r="I44" s="1"/>
    </row>
  </sheetData>
  <mergeCells count="20">
    <mergeCell ref="E21:F21"/>
    <mergeCell ref="D6:G6"/>
    <mergeCell ref="D7:G7"/>
    <mergeCell ref="E9:G9"/>
    <mergeCell ref="E10:G10"/>
    <mergeCell ref="E11:G11"/>
    <mergeCell ref="E12:G12"/>
    <mergeCell ref="E13:G13"/>
    <mergeCell ref="E14:G14"/>
    <mergeCell ref="E15:G15"/>
    <mergeCell ref="E18:F18"/>
    <mergeCell ref="E19:F19"/>
    <mergeCell ref="E37:F37"/>
    <mergeCell ref="C40:G40"/>
    <mergeCell ref="C41:G41"/>
    <mergeCell ref="C42:G42"/>
    <mergeCell ref="E23:F30"/>
    <mergeCell ref="E32:F32"/>
    <mergeCell ref="E35:F35"/>
    <mergeCell ref="E36:F36"/>
  </mergeCells>
  <hyperlinks>
    <hyperlink ref="D19" location="Intro!A1" display="Intro" xr:uid="{108077E9-5E7E-482C-8F86-13821477051F}"/>
    <hyperlink ref="D21" location="'Common assumptions'!A1" display="Common assumptions" xr:uid="{DFBFE9EA-EB21-496B-9932-19EB94E38044}"/>
    <hyperlink ref="D23" location="'2050 gas-free energy system'!A1" display="2050 gas-free energy system" xr:uid="{79616F82-0E94-4529-BACF-A482E783BC87}"/>
    <hyperlink ref="D32" location="Glossary!A1" display="Glossary" xr:uid="{98AB7539-E5E0-4621-A40D-FCA4AA898E52}"/>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12899-020D-4C64-AB91-93D96E2BDF60}">
  <sheetPr codeName="Sheet7"/>
  <dimension ref="A1:AS37"/>
  <sheetViews>
    <sheetView showGridLines="0" zoomScale="70" zoomScaleNormal="70" workbookViewId="0">
      <pane xSplit="5" ySplit="5" topLeftCell="F6" activePane="bottomRight" state="frozen"/>
      <selection pane="bottomRight" activeCell="D2" sqref="D2"/>
      <selection pane="bottomLeft" activeCell="A6" sqref="A6"/>
      <selection pane="topRight" activeCell="F1" sqref="F1"/>
    </sheetView>
  </sheetViews>
  <sheetFormatPr defaultColWidth="8.85546875" defaultRowHeight="14.45"/>
  <cols>
    <col min="1" max="1" width="5.5703125" customWidth="1"/>
    <col min="2" max="2" width="29.5703125" customWidth="1"/>
    <col min="3" max="3" width="28.85546875" customWidth="1"/>
    <col min="4" max="4" width="6.5703125" customWidth="1"/>
    <col min="5" max="5" width="20.42578125" bestFit="1" customWidth="1"/>
    <col min="6" max="6" width="8.85546875" customWidth="1"/>
    <col min="7" max="7" width="11.42578125" customWidth="1"/>
    <col min="8" max="8" width="8.85546875" customWidth="1"/>
    <col min="9" max="9" width="15.5703125" customWidth="1"/>
    <col min="10" max="28" width="8.85546875" customWidth="1"/>
  </cols>
  <sheetData>
    <row r="1" spans="1:44">
      <c r="A1" s="12"/>
      <c r="B1" s="8"/>
      <c r="C1" s="12" t="s">
        <v>42</v>
      </c>
      <c r="D1" s="8" t="s">
        <v>43</v>
      </c>
      <c r="F1" s="8"/>
      <c r="G1" s="8"/>
      <c r="H1" s="8"/>
      <c r="I1" s="8"/>
      <c r="J1" s="8"/>
      <c r="K1" s="8"/>
      <c r="L1" s="8"/>
      <c r="M1" s="8"/>
      <c r="N1" s="8"/>
      <c r="O1" s="8"/>
      <c r="P1" s="8"/>
      <c r="Q1" s="8"/>
      <c r="R1" s="8"/>
      <c r="S1" s="8"/>
      <c r="T1" s="8"/>
      <c r="U1" s="8"/>
      <c r="V1" s="8"/>
      <c r="W1" s="8"/>
      <c r="X1" s="8"/>
      <c r="Y1" s="8"/>
      <c r="Z1" s="8"/>
    </row>
    <row r="2" spans="1:44">
      <c r="A2" s="12"/>
      <c r="B2" s="8"/>
      <c r="C2" s="12" t="s">
        <v>10</v>
      </c>
      <c r="D2" s="26" t="s">
        <v>44</v>
      </c>
      <c r="F2" s="8"/>
      <c r="G2" s="8"/>
      <c r="H2" s="8"/>
      <c r="I2" s="8"/>
      <c r="J2" s="8"/>
      <c r="K2" s="8"/>
      <c r="L2" s="8"/>
      <c r="M2" s="8"/>
      <c r="N2" s="8"/>
      <c r="O2" s="8"/>
      <c r="P2" s="8"/>
      <c r="Q2" s="8"/>
      <c r="R2" s="8"/>
      <c r="S2" s="8"/>
      <c r="T2" s="8"/>
      <c r="U2" s="8"/>
      <c r="V2" s="8"/>
      <c r="W2" s="8"/>
      <c r="X2" s="8"/>
      <c r="Y2" s="8"/>
      <c r="Z2" s="8"/>
    </row>
    <row r="3" spans="1:44">
      <c r="A3" s="12"/>
      <c r="B3" s="8"/>
      <c r="C3" s="12" t="s">
        <v>12</v>
      </c>
      <c r="D3" s="26" t="s">
        <v>45</v>
      </c>
      <c r="F3" s="8"/>
      <c r="G3" s="8"/>
      <c r="H3" s="8"/>
      <c r="I3" s="8"/>
      <c r="J3" s="8"/>
      <c r="K3" s="8"/>
      <c r="L3" s="8"/>
      <c r="M3" s="8"/>
      <c r="N3" s="8"/>
      <c r="O3" s="8"/>
      <c r="P3" s="8"/>
      <c r="Q3" s="8"/>
      <c r="R3" s="8"/>
      <c r="S3" s="8"/>
      <c r="T3" s="8"/>
      <c r="U3" s="8"/>
      <c r="V3" s="8"/>
      <c r="W3" s="8"/>
      <c r="X3" s="8"/>
      <c r="Y3" s="8"/>
      <c r="Z3" s="8"/>
    </row>
    <row r="4" spans="1:44">
      <c r="A4" s="8"/>
      <c r="B4" s="8"/>
      <c r="C4" s="12" t="s">
        <v>46</v>
      </c>
      <c r="D4" s="26" t="s">
        <v>47</v>
      </c>
      <c r="F4" s="8"/>
      <c r="G4" s="8"/>
      <c r="H4" s="8"/>
      <c r="I4" s="8"/>
      <c r="J4" s="8"/>
      <c r="K4" s="8"/>
      <c r="L4" s="8"/>
      <c r="M4" s="8"/>
      <c r="N4" s="8"/>
      <c r="O4" s="8"/>
      <c r="P4" s="8"/>
      <c r="Q4" s="8"/>
      <c r="R4" s="8"/>
      <c r="S4" s="8"/>
      <c r="T4" s="8"/>
      <c r="U4" s="8"/>
      <c r="V4" s="8"/>
      <c r="W4" s="8"/>
      <c r="X4" s="8"/>
      <c r="Y4" s="8"/>
      <c r="Z4" s="8"/>
    </row>
    <row r="5" spans="1:44">
      <c r="A5" s="12"/>
      <c r="B5" s="12"/>
      <c r="C5" s="8"/>
      <c r="D5" s="8"/>
      <c r="F5" s="8"/>
      <c r="G5" s="8"/>
      <c r="H5" s="8"/>
      <c r="I5" s="8"/>
      <c r="J5" s="8"/>
      <c r="K5" s="8"/>
      <c r="L5" s="8"/>
      <c r="M5" s="8"/>
      <c r="N5" s="8"/>
      <c r="O5" s="8"/>
      <c r="P5" s="8"/>
      <c r="Q5" s="8"/>
      <c r="R5" s="8"/>
      <c r="S5" s="8"/>
      <c r="T5" s="8"/>
      <c r="U5" s="8"/>
      <c r="V5" s="8"/>
      <c r="W5" s="8"/>
      <c r="X5" s="8"/>
      <c r="Y5" s="8"/>
      <c r="Z5" s="8"/>
    </row>
    <row r="6" spans="1:44">
      <c r="A6" s="27" t="s">
        <v>23</v>
      </c>
      <c r="B6" s="27"/>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row>
    <row r="7" spans="1:44">
      <c r="A7" s="29"/>
      <c r="B7" s="29"/>
      <c r="C7" s="29" t="s">
        <v>48</v>
      </c>
      <c r="D7" s="29"/>
      <c r="E7" s="29" t="s">
        <v>49</v>
      </c>
      <c r="F7" s="30">
        <v>2022</v>
      </c>
      <c r="G7" s="30">
        <v>2023</v>
      </c>
      <c r="H7" s="30">
        <v>2024</v>
      </c>
      <c r="I7" s="30">
        <v>2025</v>
      </c>
      <c r="J7" s="30">
        <v>2026</v>
      </c>
      <c r="K7" s="30">
        <v>2027</v>
      </c>
      <c r="L7" s="30">
        <v>2028</v>
      </c>
      <c r="M7" s="30">
        <v>2029</v>
      </c>
      <c r="N7" s="30">
        <v>2030</v>
      </c>
      <c r="O7" s="30">
        <v>2031</v>
      </c>
      <c r="P7" s="30">
        <v>2032</v>
      </c>
      <c r="Q7" s="30">
        <v>2033</v>
      </c>
      <c r="R7" s="30">
        <v>2034</v>
      </c>
      <c r="S7" s="30">
        <v>2035</v>
      </c>
      <c r="T7" s="30">
        <v>2036</v>
      </c>
      <c r="U7" s="30">
        <v>2037</v>
      </c>
      <c r="V7" s="30">
        <v>2038</v>
      </c>
      <c r="W7" s="30">
        <v>2039</v>
      </c>
      <c r="X7" s="30">
        <v>2040</v>
      </c>
      <c r="Y7" s="30">
        <v>2041</v>
      </c>
      <c r="Z7" s="30">
        <v>2042</v>
      </c>
      <c r="AA7" s="30">
        <v>2043</v>
      </c>
      <c r="AB7" s="30">
        <v>2044</v>
      </c>
      <c r="AC7" s="30">
        <v>2045</v>
      </c>
      <c r="AD7" s="30">
        <v>2046</v>
      </c>
      <c r="AE7" s="30">
        <v>2047</v>
      </c>
      <c r="AF7" s="30">
        <v>2048</v>
      </c>
      <c r="AG7" s="30">
        <v>2049</v>
      </c>
      <c r="AH7" s="30">
        <v>2050</v>
      </c>
      <c r="AI7" s="30">
        <v>2051</v>
      </c>
      <c r="AJ7" s="30">
        <v>2052</v>
      </c>
      <c r="AK7" s="30">
        <v>2053</v>
      </c>
      <c r="AL7" s="30">
        <v>2054</v>
      </c>
      <c r="AM7" s="30">
        <v>2055</v>
      </c>
      <c r="AN7" s="30">
        <v>2056</v>
      </c>
      <c r="AO7" s="30">
        <v>2057</v>
      </c>
      <c r="AP7" s="30">
        <v>2058</v>
      </c>
      <c r="AQ7" s="30">
        <v>2059</v>
      </c>
      <c r="AR7" s="30">
        <v>2060</v>
      </c>
    </row>
    <row r="8" spans="1:44">
      <c r="A8" s="12"/>
      <c r="B8" s="12" t="s">
        <v>50</v>
      </c>
      <c r="C8" s="8" t="s">
        <v>51</v>
      </c>
      <c r="D8" s="8"/>
      <c r="E8" s="31" t="s">
        <v>52</v>
      </c>
      <c r="F8" s="32">
        <v>1.1363636363636365</v>
      </c>
      <c r="G8" s="32">
        <v>1.1363636363636365</v>
      </c>
      <c r="H8" s="32">
        <v>1.1363636363636365</v>
      </c>
      <c r="I8" s="32">
        <v>1.1363636363636365</v>
      </c>
      <c r="J8" s="32">
        <v>1.1363636363636365</v>
      </c>
      <c r="K8" s="32">
        <v>1.1363636363636365</v>
      </c>
      <c r="L8" s="32">
        <v>1.1363636363636365</v>
      </c>
      <c r="M8" s="32">
        <v>1.1363636363636365</v>
      </c>
      <c r="N8" s="32">
        <v>1.1363636363636365</v>
      </c>
      <c r="O8" s="32">
        <v>1.1363636363636365</v>
      </c>
      <c r="P8" s="32">
        <v>1.1363636363636365</v>
      </c>
      <c r="Q8" s="32">
        <v>1.1363636363636365</v>
      </c>
      <c r="R8" s="32">
        <v>1.1363636363636365</v>
      </c>
      <c r="S8" s="32">
        <v>1.1363636363636365</v>
      </c>
      <c r="T8" s="32">
        <v>1.1363636363636365</v>
      </c>
      <c r="U8" s="32">
        <v>1.1363636363636365</v>
      </c>
      <c r="V8" s="32">
        <v>1.1363636363636365</v>
      </c>
      <c r="W8" s="32">
        <v>1.1363636363636365</v>
      </c>
      <c r="X8" s="32">
        <v>1.1363636363636365</v>
      </c>
      <c r="Y8" s="32">
        <v>1.1363636363636365</v>
      </c>
      <c r="Z8" s="32">
        <v>1.1363636363636365</v>
      </c>
      <c r="AA8" s="32">
        <v>1.1363636363636365</v>
      </c>
      <c r="AB8" s="32">
        <v>1.1363636363636365</v>
      </c>
      <c r="AC8" s="32">
        <v>1.1363636363636365</v>
      </c>
      <c r="AD8" s="32">
        <v>1.1363636363636365</v>
      </c>
      <c r="AE8" s="32">
        <v>1.1363636363636365</v>
      </c>
      <c r="AF8" s="32">
        <v>1.1363636363636365</v>
      </c>
      <c r="AG8" s="32">
        <v>1.1363636363636365</v>
      </c>
      <c r="AH8" s="32">
        <v>1.1363636363636365</v>
      </c>
      <c r="AI8" s="32">
        <v>1.1363636363636365</v>
      </c>
      <c r="AJ8" s="32">
        <v>1.1363636363636365</v>
      </c>
      <c r="AK8" s="32">
        <v>1.1363636363636365</v>
      </c>
      <c r="AL8" s="32">
        <v>1.1363636363636365</v>
      </c>
      <c r="AM8" s="32">
        <v>1.1363636363636365</v>
      </c>
      <c r="AN8" s="32">
        <v>1.1363636363636365</v>
      </c>
      <c r="AO8" s="32">
        <v>1.1363636363636365</v>
      </c>
      <c r="AP8" s="32">
        <v>1.1363636363636365</v>
      </c>
      <c r="AQ8" s="32">
        <v>1.1363636363636365</v>
      </c>
      <c r="AR8" s="32">
        <v>1.1363636363636365</v>
      </c>
    </row>
    <row r="9" spans="1:44">
      <c r="A9" s="12"/>
      <c r="B9" s="12"/>
      <c r="C9" s="8" t="s">
        <v>53</v>
      </c>
      <c r="D9" s="8"/>
      <c r="E9" s="31" t="s">
        <v>54</v>
      </c>
      <c r="F9" s="32">
        <v>1.2727272727272729</v>
      </c>
      <c r="G9" s="32">
        <v>1.2727272727272729</v>
      </c>
      <c r="H9" s="32">
        <v>1.2727272727272729</v>
      </c>
      <c r="I9" s="32">
        <v>1.2727272727272729</v>
      </c>
      <c r="J9" s="32">
        <v>1.2727272727272729</v>
      </c>
      <c r="K9" s="32">
        <v>1.2727272727272729</v>
      </c>
      <c r="L9" s="32">
        <v>1.2727272727272729</v>
      </c>
      <c r="M9" s="32">
        <v>1.2727272727272729</v>
      </c>
      <c r="N9" s="32">
        <v>1.2727272727272729</v>
      </c>
      <c r="O9" s="32">
        <v>1.2727272727272729</v>
      </c>
      <c r="P9" s="32">
        <v>1.2727272727272729</v>
      </c>
      <c r="Q9" s="32">
        <v>1.2727272727272729</v>
      </c>
      <c r="R9" s="32">
        <v>1.2727272727272729</v>
      </c>
      <c r="S9" s="32">
        <v>1.2727272727272729</v>
      </c>
      <c r="T9" s="32">
        <v>1.2727272727272729</v>
      </c>
      <c r="U9" s="32">
        <v>1.2727272727272729</v>
      </c>
      <c r="V9" s="32">
        <v>1.2727272727272729</v>
      </c>
      <c r="W9" s="32">
        <v>1.2727272727272729</v>
      </c>
      <c r="X9" s="32">
        <v>1.2727272727272729</v>
      </c>
      <c r="Y9" s="32">
        <v>1.2727272727272729</v>
      </c>
      <c r="Z9" s="32">
        <v>1.2727272727272729</v>
      </c>
      <c r="AA9" s="32">
        <v>1.2727272727272729</v>
      </c>
      <c r="AB9" s="32">
        <v>1.2727272727272729</v>
      </c>
      <c r="AC9" s="32">
        <v>1.2727272727272729</v>
      </c>
      <c r="AD9" s="32">
        <v>1.2727272727272729</v>
      </c>
      <c r="AE9" s="32">
        <v>1.2727272727272729</v>
      </c>
      <c r="AF9" s="32">
        <v>1.2727272727272729</v>
      </c>
      <c r="AG9" s="32">
        <v>1.2727272727272729</v>
      </c>
      <c r="AH9" s="32">
        <v>1.2727272727272729</v>
      </c>
      <c r="AI9" s="32">
        <v>1.2727272727272729</v>
      </c>
      <c r="AJ9" s="32">
        <v>1.2727272727272729</v>
      </c>
      <c r="AK9" s="32">
        <v>1.2727272727272729</v>
      </c>
      <c r="AL9" s="32">
        <v>1.2727272727272729</v>
      </c>
      <c r="AM9" s="32">
        <v>1.2727272727272729</v>
      </c>
      <c r="AN9" s="32">
        <v>1.2727272727272729</v>
      </c>
      <c r="AO9" s="32">
        <v>1.2727272727272729</v>
      </c>
      <c r="AP9" s="32">
        <v>1.2727272727272729</v>
      </c>
      <c r="AQ9" s="32">
        <v>1.2727272727272729</v>
      </c>
      <c r="AR9" s="32">
        <v>1.2727272727272729</v>
      </c>
    </row>
    <row r="10" spans="1:44">
      <c r="A10" s="12"/>
      <c r="B10" s="12"/>
      <c r="C10" s="8"/>
      <c r="D10" s="8"/>
      <c r="E10" s="31"/>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row>
    <row r="11" spans="1:44">
      <c r="A11" s="12"/>
      <c r="B11" s="12" t="s">
        <v>55</v>
      </c>
      <c r="C11" s="8" t="s">
        <v>56</v>
      </c>
      <c r="D11" s="8"/>
      <c r="E11" s="31" t="s">
        <v>57</v>
      </c>
      <c r="F11" s="33">
        <v>1</v>
      </c>
      <c r="G11" s="33">
        <v>1.0899000000000001</v>
      </c>
      <c r="H11" s="33">
        <v>1.1306077650000002</v>
      </c>
      <c r="I11" s="33">
        <v>1.1512413567112503</v>
      </c>
      <c r="J11" s="33">
        <v>1.1742661838454753</v>
      </c>
      <c r="K11" s="32">
        <v>1.1977515075223848</v>
      </c>
      <c r="L11" s="32">
        <v>1.2217065376728324</v>
      </c>
      <c r="M11" s="32">
        <v>1.246140668426289</v>
      </c>
      <c r="N11" s="32">
        <v>1.2710634817948148</v>
      </c>
      <c r="O11" s="32">
        <v>1.2964847514307112</v>
      </c>
      <c r="P11" s="32">
        <v>1.3224144464593255</v>
      </c>
      <c r="Q11" s="32">
        <v>1.3488627353885121</v>
      </c>
      <c r="R11" s="32">
        <v>1.3758399900962823</v>
      </c>
      <c r="S11" s="32">
        <v>1.403356789898208</v>
      </c>
      <c r="T11" s="32">
        <v>1.4314239256961723</v>
      </c>
      <c r="U11" s="32">
        <v>1.4600524042100957</v>
      </c>
      <c r="V11" s="32">
        <v>1.4892534522942977</v>
      </c>
      <c r="W11" s="32">
        <v>1.5190385213401838</v>
      </c>
      <c r="X11" s="32">
        <v>1.5494192917669876</v>
      </c>
      <c r="Y11" s="32">
        <v>1.5804076776023273</v>
      </c>
      <c r="Z11" s="32">
        <v>1.6120158311543737</v>
      </c>
      <c r="AA11" s="32">
        <v>1.6442561477774613</v>
      </c>
      <c r="AB11" s="32">
        <v>1.6771412707330107</v>
      </c>
      <c r="AC11" s="32">
        <v>1.7106840961476708</v>
      </c>
      <c r="AD11" s="32">
        <v>1.7448977780706243</v>
      </c>
      <c r="AE11" s="32">
        <v>1.7797957336320369</v>
      </c>
      <c r="AF11" s="32">
        <v>1.8153916483046777</v>
      </c>
      <c r="AG11" s="32">
        <v>1.8516994812707712</v>
      </c>
      <c r="AH11" s="32">
        <v>1.8887334708961867</v>
      </c>
      <c r="AI11" s="32">
        <v>1.9265081403141104</v>
      </c>
      <c r="AJ11" s="32">
        <v>1.9650383031203926</v>
      </c>
      <c r="AK11" s="32">
        <v>2.0043390691828007</v>
      </c>
      <c r="AL11" s="32">
        <v>2.0444258505664568</v>
      </c>
      <c r="AM11" s="32">
        <v>2.0853143675777859</v>
      </c>
      <c r="AN11" s="32">
        <v>2.1270206549293418</v>
      </c>
      <c r="AO11" s="32">
        <v>2.1695610680279285</v>
      </c>
      <c r="AP11" s="32">
        <v>2.212952289388487</v>
      </c>
      <c r="AQ11" s="32">
        <v>2.2572113351762568</v>
      </c>
      <c r="AR11" s="32">
        <v>2.3023555618797822</v>
      </c>
    </row>
    <row r="12" spans="1:44">
      <c r="A12" s="12"/>
      <c r="B12" s="34" t="s">
        <v>58</v>
      </c>
      <c r="C12" s="8"/>
      <c r="D12" s="8"/>
      <c r="E12" s="8"/>
      <c r="F12" s="8"/>
      <c r="G12" s="8"/>
      <c r="H12" s="8"/>
      <c r="I12" s="8"/>
      <c r="J12" s="8"/>
      <c r="K12" s="8"/>
      <c r="L12" s="8"/>
      <c r="M12" s="8"/>
      <c r="N12" s="8"/>
      <c r="O12" s="8"/>
      <c r="P12" s="8"/>
      <c r="Q12" s="8"/>
      <c r="R12" s="8"/>
      <c r="S12" s="8"/>
      <c r="T12" s="8"/>
      <c r="U12" s="8"/>
      <c r="V12" s="8"/>
      <c r="W12" s="8"/>
      <c r="X12" s="8"/>
      <c r="Y12" s="8"/>
    </row>
    <row r="13" spans="1:44" ht="35.1" customHeight="1">
      <c r="A13" s="12"/>
      <c r="B13" s="70" t="s">
        <v>59</v>
      </c>
      <c r="C13" s="70"/>
      <c r="D13" s="70"/>
      <c r="E13" s="70"/>
      <c r="F13" s="8"/>
      <c r="G13" s="8"/>
      <c r="H13" s="8"/>
      <c r="I13" s="8"/>
      <c r="J13" s="8"/>
      <c r="K13" s="8"/>
      <c r="L13" s="8"/>
      <c r="M13" s="8"/>
      <c r="N13" s="8"/>
      <c r="O13" s="8"/>
      <c r="P13" s="8"/>
      <c r="Q13" s="8"/>
      <c r="R13" s="8"/>
      <c r="S13" s="8"/>
      <c r="T13" s="8"/>
      <c r="U13" s="8"/>
      <c r="V13" s="8"/>
      <c r="W13" s="8"/>
      <c r="X13" s="8"/>
      <c r="Y13" s="8"/>
    </row>
    <row r="14" spans="1:44">
      <c r="A14" s="12"/>
      <c r="B14" s="34"/>
      <c r="C14" s="8"/>
      <c r="D14" s="8"/>
      <c r="E14" s="8"/>
      <c r="F14" s="8"/>
      <c r="G14" s="8"/>
      <c r="H14" s="8"/>
      <c r="I14" s="8"/>
      <c r="J14" s="8"/>
      <c r="K14" s="8"/>
      <c r="L14" s="8"/>
      <c r="M14" s="8"/>
      <c r="N14" s="8"/>
      <c r="O14" s="8"/>
      <c r="P14" s="8"/>
      <c r="Q14" s="8"/>
      <c r="R14" s="8"/>
      <c r="S14" s="8"/>
      <c r="T14" s="8"/>
      <c r="U14" s="8"/>
      <c r="V14" s="8"/>
      <c r="W14" s="8"/>
      <c r="X14" s="8"/>
      <c r="Y14" s="8"/>
    </row>
    <row r="15" spans="1:44">
      <c r="A15" s="12"/>
      <c r="B15" s="48" t="s">
        <v>60</v>
      </c>
      <c r="C15" s="8"/>
      <c r="D15" s="8"/>
      <c r="E15" s="8"/>
      <c r="F15" s="8"/>
      <c r="G15" s="8"/>
      <c r="H15" s="8"/>
      <c r="I15" s="8"/>
      <c r="J15" s="8"/>
      <c r="K15" s="8"/>
      <c r="L15" s="8"/>
      <c r="M15" s="8"/>
      <c r="N15" s="8"/>
      <c r="O15" s="8"/>
      <c r="P15" s="8"/>
      <c r="Q15" s="8"/>
      <c r="R15" s="8"/>
      <c r="S15" s="8"/>
      <c r="T15" s="8"/>
      <c r="U15" s="8"/>
      <c r="V15" s="8"/>
      <c r="W15" s="8"/>
      <c r="X15" s="8"/>
      <c r="Y15" s="8"/>
    </row>
    <row r="16" spans="1:44">
      <c r="A16" s="12"/>
      <c r="B16" s="34" t="s">
        <v>61</v>
      </c>
      <c r="C16" s="8"/>
      <c r="D16" s="8"/>
      <c r="E16" s="8"/>
      <c r="F16" s="8"/>
      <c r="G16" s="8"/>
      <c r="H16" s="8"/>
      <c r="I16" s="8"/>
      <c r="J16" s="8"/>
      <c r="K16" s="8"/>
      <c r="L16" s="8"/>
      <c r="M16" s="8"/>
      <c r="N16" s="8"/>
      <c r="O16" s="8"/>
      <c r="P16" s="8"/>
      <c r="Q16" s="8"/>
      <c r="R16" s="8"/>
      <c r="S16" s="8"/>
      <c r="T16" s="8"/>
      <c r="U16" s="8"/>
      <c r="V16" s="8"/>
      <c r="W16" s="8"/>
      <c r="X16" s="8"/>
      <c r="Y16" s="8"/>
    </row>
    <row r="17" spans="1:45">
      <c r="A17" s="12"/>
      <c r="B17" s="34" t="s">
        <v>62</v>
      </c>
      <c r="C17" s="8"/>
      <c r="D17" s="8"/>
      <c r="E17" s="8"/>
      <c r="F17" s="8"/>
      <c r="G17" s="8"/>
      <c r="H17" s="8"/>
      <c r="I17" s="8"/>
      <c r="J17" s="8"/>
      <c r="K17" s="8"/>
      <c r="L17" s="8"/>
      <c r="M17" s="8"/>
      <c r="N17" s="8"/>
      <c r="O17" s="8"/>
      <c r="P17" s="8"/>
      <c r="Q17" s="8"/>
      <c r="R17" s="8"/>
      <c r="S17" s="8"/>
      <c r="T17" s="8"/>
      <c r="U17" s="8"/>
      <c r="V17" s="8"/>
      <c r="W17" s="8"/>
      <c r="X17" s="8"/>
      <c r="Y17" s="8"/>
    </row>
    <row r="18" spans="1:45">
      <c r="A18" s="12"/>
      <c r="B18" s="37"/>
      <c r="C18" s="8" t="s">
        <v>63</v>
      </c>
      <c r="D18" s="8"/>
      <c r="E18" s="8" t="s">
        <v>64</v>
      </c>
      <c r="F18" s="49">
        <v>100</v>
      </c>
      <c r="G18" s="49">
        <v>124.9</v>
      </c>
      <c r="H18" s="49">
        <v>122.6</v>
      </c>
      <c r="I18" s="49">
        <v>103.9</v>
      </c>
      <c r="J18" s="49">
        <v>82.5</v>
      </c>
      <c r="K18" s="49">
        <v>82.1</v>
      </c>
      <c r="L18" s="49">
        <v>82</v>
      </c>
      <c r="M18" s="49">
        <v>77.400000000000006</v>
      </c>
      <c r="N18" s="49">
        <v>73.8</v>
      </c>
      <c r="O18" s="49">
        <v>72.599999999999994</v>
      </c>
      <c r="P18" s="49">
        <v>72.099999999999994</v>
      </c>
      <c r="Q18" s="49">
        <v>72.5</v>
      </c>
      <c r="R18" s="49">
        <v>73.400000000000006</v>
      </c>
      <c r="S18" s="49">
        <v>70.5</v>
      </c>
      <c r="T18" s="49">
        <v>71.7</v>
      </c>
      <c r="U18" s="49">
        <v>70.7</v>
      </c>
      <c r="V18" s="49">
        <v>66.7</v>
      </c>
      <c r="W18" s="49">
        <v>67.400000000000006</v>
      </c>
      <c r="X18" s="49">
        <v>67.5</v>
      </c>
      <c r="Y18" s="49">
        <v>64.7</v>
      </c>
      <c r="Z18" s="49">
        <v>63</v>
      </c>
      <c r="AA18" s="49">
        <v>61.1</v>
      </c>
      <c r="AB18" s="49">
        <v>61.2</v>
      </c>
      <c r="AC18" s="49">
        <v>61.3</v>
      </c>
      <c r="AD18" s="49">
        <v>60.5</v>
      </c>
      <c r="AE18" s="49">
        <v>59.8</v>
      </c>
      <c r="AF18" s="49">
        <v>60</v>
      </c>
      <c r="AG18" s="49">
        <v>62.3</v>
      </c>
      <c r="AH18" s="49">
        <v>58.1</v>
      </c>
      <c r="AI18" s="49">
        <v>58.4</v>
      </c>
      <c r="AJ18" s="49">
        <v>56.4</v>
      </c>
      <c r="AK18" s="49">
        <v>57.1</v>
      </c>
      <c r="AL18" s="49">
        <v>56.8</v>
      </c>
      <c r="AM18" s="49">
        <v>54.7</v>
      </c>
      <c r="AN18" s="49">
        <v>53.5</v>
      </c>
      <c r="AO18" s="49">
        <v>50.6</v>
      </c>
      <c r="AP18" s="49">
        <v>49</v>
      </c>
      <c r="AQ18" s="49">
        <v>49.7</v>
      </c>
      <c r="AR18" s="49">
        <v>49.8</v>
      </c>
    </row>
    <row r="19" spans="1:45">
      <c r="A19" s="12"/>
      <c r="B19" s="34"/>
      <c r="C19" s="8"/>
      <c r="D19" s="8"/>
      <c r="E19" s="8" t="s">
        <v>65</v>
      </c>
      <c r="F19" s="50">
        <v>100</v>
      </c>
      <c r="G19" s="51">
        <v>136.12851000000001</v>
      </c>
      <c r="H19" s="51">
        <v>138.61251198900001</v>
      </c>
      <c r="I19" s="51">
        <v>119.61397696229891</v>
      </c>
      <c r="J19" s="51">
        <v>96.87696016725171</v>
      </c>
      <c r="K19" s="51">
        <v>98.33539876758779</v>
      </c>
      <c r="L19" s="51">
        <v>100.17993608917226</v>
      </c>
      <c r="M19" s="51">
        <v>96.451287736194772</v>
      </c>
      <c r="N19" s="51">
        <v>93.80448495645733</v>
      </c>
      <c r="O19" s="51">
        <v>94.12479295386963</v>
      </c>
      <c r="P19" s="51">
        <v>95.346081589717357</v>
      </c>
      <c r="Q19" s="51">
        <v>97.792548315667133</v>
      </c>
      <c r="R19" s="51">
        <v>100.98665527306713</v>
      </c>
      <c r="S19" s="51">
        <v>98.936653687823664</v>
      </c>
      <c r="T19" s="51">
        <v>102.63309547241556</v>
      </c>
      <c r="U19" s="51">
        <v>103.22570497765378</v>
      </c>
      <c r="V19" s="51">
        <v>99.333205268029658</v>
      </c>
      <c r="W19" s="51">
        <v>102.3831963383284</v>
      </c>
      <c r="X19" s="51">
        <v>104.58580219427166</v>
      </c>
      <c r="Y19" s="51">
        <v>102.25237674087057</v>
      </c>
      <c r="Z19" s="51">
        <v>101.55699736272554</v>
      </c>
      <c r="AA19" s="51">
        <v>100.46405062920289</v>
      </c>
      <c r="AB19" s="51">
        <v>102.64104576886025</v>
      </c>
      <c r="AC19" s="51">
        <v>104.86493509385221</v>
      </c>
      <c r="AD19" s="51">
        <v>105.56631557327277</v>
      </c>
      <c r="AE19" s="51">
        <v>106.4317848711958</v>
      </c>
      <c r="AF19" s="51">
        <v>108.92349889828066</v>
      </c>
      <c r="AG19" s="51">
        <v>115.36087768316904</v>
      </c>
      <c r="AH19" s="51">
        <v>109.73541465906845</v>
      </c>
      <c r="AI19" s="51">
        <v>112.50807539434405</v>
      </c>
      <c r="AJ19" s="51">
        <v>110.82816029599014</v>
      </c>
      <c r="AK19" s="51">
        <v>114.44776085033793</v>
      </c>
      <c r="AL19" s="51">
        <v>116.12338831217474</v>
      </c>
      <c r="AM19" s="51">
        <v>114.06669590650489</v>
      </c>
      <c r="AN19" s="51">
        <v>113.79560503871978</v>
      </c>
      <c r="AO19" s="51">
        <v>109.77979004221318</v>
      </c>
      <c r="AP19" s="51">
        <v>108.43466218003586</v>
      </c>
      <c r="AQ19" s="51">
        <v>112.18340335825997</v>
      </c>
      <c r="AR19" s="51">
        <v>114.65730698161315</v>
      </c>
    </row>
    <row r="20" spans="1:45">
      <c r="A20" s="12"/>
      <c r="B20" s="34"/>
      <c r="C20" s="8"/>
      <c r="D20" s="8"/>
      <c r="E20" s="8"/>
      <c r="F20" s="8"/>
      <c r="G20" s="8"/>
      <c r="H20" s="8"/>
      <c r="I20" s="8"/>
      <c r="J20" s="8"/>
      <c r="K20" s="8"/>
      <c r="L20" s="8"/>
      <c r="M20" s="8"/>
      <c r="N20" s="8"/>
      <c r="O20" s="8"/>
      <c r="P20" s="8"/>
      <c r="Q20" s="8"/>
      <c r="R20" s="8"/>
      <c r="S20" s="8"/>
      <c r="T20" s="8"/>
      <c r="U20" s="8"/>
      <c r="V20" s="8"/>
      <c r="W20" s="8"/>
      <c r="X20" s="8"/>
      <c r="Y20" s="8"/>
      <c r="Z20" s="8"/>
    </row>
    <row r="21" spans="1:45">
      <c r="A21" s="12"/>
      <c r="B21" s="34"/>
      <c r="C21" s="8"/>
      <c r="D21" s="8"/>
      <c r="E21" s="8"/>
      <c r="F21" s="8"/>
      <c r="G21" s="8"/>
      <c r="H21" s="8"/>
      <c r="I21" s="8"/>
      <c r="J21" s="8"/>
      <c r="K21" s="8"/>
      <c r="L21" s="8"/>
      <c r="M21" s="8"/>
      <c r="N21" s="8"/>
      <c r="O21" s="8"/>
      <c r="P21" s="8"/>
      <c r="Q21" s="8"/>
      <c r="R21" s="8"/>
      <c r="S21" s="8"/>
      <c r="T21" s="8"/>
      <c r="U21" s="8"/>
      <c r="V21" s="8"/>
      <c r="W21" s="8"/>
      <c r="X21" s="8"/>
      <c r="Y21" s="8"/>
      <c r="Z21" s="8"/>
    </row>
    <row r="22" spans="1:45">
      <c r="A22" s="27" t="s">
        <v>66</v>
      </c>
      <c r="B22" s="27"/>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row>
    <row r="23" spans="1:45">
      <c r="A23" s="29"/>
      <c r="B23" s="29"/>
      <c r="C23" s="29" t="s">
        <v>48</v>
      </c>
      <c r="D23" s="29"/>
      <c r="E23" s="29" t="s">
        <v>49</v>
      </c>
      <c r="F23" s="71" t="s">
        <v>67</v>
      </c>
      <c r="G23" s="71"/>
      <c r="H23" s="71" t="s">
        <v>68</v>
      </c>
      <c r="I23" s="71"/>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row>
    <row r="24" spans="1:45">
      <c r="A24" s="12"/>
      <c r="B24" s="12" t="s">
        <v>69</v>
      </c>
      <c r="C24" s="8" t="s">
        <v>70</v>
      </c>
      <c r="D24" s="8"/>
      <c r="E24" s="31" t="s">
        <v>71</v>
      </c>
      <c r="F24" s="69">
        <v>0.11</v>
      </c>
      <c r="G24" s="68"/>
      <c r="H24" s="69">
        <v>0.06</v>
      </c>
      <c r="I24" s="68"/>
      <c r="J24" s="8"/>
      <c r="K24" s="8"/>
      <c r="L24" s="8"/>
      <c r="M24" s="8"/>
      <c r="N24" s="8"/>
      <c r="O24" s="8"/>
      <c r="P24" s="8"/>
      <c r="Q24" s="8"/>
      <c r="R24" s="8"/>
      <c r="S24" s="8"/>
      <c r="T24" s="8"/>
      <c r="U24" s="8"/>
      <c r="V24" s="8"/>
      <c r="W24" s="8"/>
      <c r="X24" s="8"/>
      <c r="Y24" s="8"/>
      <c r="Z24" s="8"/>
    </row>
    <row r="25" spans="1:45">
      <c r="A25" s="12"/>
      <c r="B25" s="34"/>
      <c r="C25" s="8" t="s">
        <v>72</v>
      </c>
      <c r="D25" s="8"/>
      <c r="E25" s="31" t="s">
        <v>71</v>
      </c>
      <c r="F25" s="68" t="s">
        <v>73</v>
      </c>
      <c r="G25" s="68"/>
      <c r="H25" s="69">
        <v>0.06</v>
      </c>
      <c r="I25" s="68"/>
      <c r="J25" s="8"/>
      <c r="K25" s="8"/>
      <c r="L25" s="8"/>
      <c r="M25" s="8"/>
      <c r="N25" s="8"/>
      <c r="O25" s="8"/>
      <c r="P25" s="8"/>
      <c r="Q25" s="8"/>
      <c r="R25" s="8"/>
      <c r="S25" s="8"/>
      <c r="T25" s="8"/>
      <c r="U25" s="8"/>
      <c r="V25" s="8"/>
      <c r="W25" s="8"/>
      <c r="X25" s="8"/>
      <c r="Y25" s="8"/>
      <c r="Z25" s="8"/>
    </row>
    <row r="26" spans="1:45">
      <c r="A26" s="12"/>
      <c r="B26" s="34"/>
      <c r="C26" s="8" t="s">
        <v>74</v>
      </c>
      <c r="D26" s="8"/>
      <c r="E26" s="31" t="s">
        <v>71</v>
      </c>
      <c r="F26" s="69">
        <v>0.16</v>
      </c>
      <c r="G26" s="68"/>
      <c r="H26" s="69">
        <v>0.06</v>
      </c>
      <c r="I26" s="68"/>
      <c r="J26" s="8"/>
      <c r="K26" s="8"/>
      <c r="L26" s="8"/>
      <c r="M26" s="8"/>
      <c r="N26" s="8"/>
      <c r="O26" s="8"/>
      <c r="P26" s="8"/>
      <c r="Q26" s="8"/>
      <c r="R26" s="8"/>
      <c r="S26" s="8"/>
      <c r="T26" s="8"/>
      <c r="U26" s="8"/>
      <c r="V26" s="8"/>
      <c r="W26" s="8"/>
      <c r="X26" s="8"/>
      <c r="Y26" s="8"/>
      <c r="Z26" s="8"/>
    </row>
    <row r="27" spans="1:45">
      <c r="A27" s="12"/>
      <c r="B27" s="34"/>
      <c r="C27" s="8" t="s">
        <v>75</v>
      </c>
      <c r="D27" s="8"/>
      <c r="E27" s="31" t="s">
        <v>71</v>
      </c>
      <c r="F27" s="69">
        <v>0.16</v>
      </c>
      <c r="G27" s="68"/>
      <c r="H27" s="69">
        <v>0.06</v>
      </c>
      <c r="I27" s="68"/>
      <c r="J27" s="8"/>
      <c r="K27" s="8"/>
      <c r="L27" s="8"/>
      <c r="M27" s="8"/>
      <c r="N27" s="8"/>
      <c r="O27" s="8"/>
      <c r="P27" s="8"/>
      <c r="Q27" s="8"/>
      <c r="R27" s="8"/>
      <c r="S27" s="8"/>
      <c r="T27" s="8"/>
      <c r="U27" s="8"/>
      <c r="V27" s="8"/>
      <c r="W27" s="8"/>
      <c r="X27" s="8"/>
      <c r="Y27" s="8"/>
      <c r="Z27" s="8"/>
    </row>
    <row r="28" spans="1:45">
      <c r="A28" s="12"/>
      <c r="B28" s="34"/>
      <c r="C28" s="8" t="s">
        <v>76</v>
      </c>
      <c r="D28" s="8"/>
      <c r="E28" s="31" t="s">
        <v>71</v>
      </c>
      <c r="F28" s="72">
        <v>0.105</v>
      </c>
      <c r="G28" s="68"/>
      <c r="H28" s="69">
        <v>0.06</v>
      </c>
      <c r="I28" s="68"/>
      <c r="J28" s="8"/>
      <c r="K28" s="8"/>
      <c r="L28" s="8"/>
      <c r="M28" s="8"/>
      <c r="N28" s="8"/>
      <c r="O28" s="8"/>
      <c r="P28" s="8"/>
      <c r="Q28" s="8"/>
      <c r="R28" s="8"/>
      <c r="S28" s="8"/>
      <c r="T28" s="8"/>
      <c r="U28" s="8"/>
      <c r="V28" s="8"/>
      <c r="W28" s="8"/>
      <c r="X28" s="8"/>
      <c r="Y28" s="8"/>
      <c r="Z28" s="8"/>
    </row>
    <row r="29" spans="1:45">
      <c r="A29" s="12"/>
      <c r="B29" s="34"/>
      <c r="C29" s="8"/>
      <c r="D29" s="8"/>
      <c r="E29" s="8"/>
      <c r="F29" s="8"/>
      <c r="G29" s="8"/>
      <c r="H29" s="8"/>
      <c r="I29" s="8"/>
      <c r="J29" s="8"/>
      <c r="K29" s="8"/>
      <c r="L29" s="8"/>
      <c r="M29" s="8"/>
      <c r="N29" s="8"/>
      <c r="O29" s="8"/>
      <c r="P29" s="8"/>
      <c r="Q29" s="8"/>
      <c r="R29" s="8"/>
      <c r="S29" s="8"/>
      <c r="T29" s="8"/>
      <c r="U29" s="8"/>
      <c r="V29" s="8"/>
      <c r="W29" s="8"/>
      <c r="X29" s="8"/>
      <c r="Y29" s="8"/>
      <c r="Z29" s="8"/>
    </row>
    <row r="30" spans="1:45">
      <c r="A30" s="12"/>
      <c r="B30" s="12" t="s">
        <v>77</v>
      </c>
      <c r="C30" s="8" t="s">
        <v>70</v>
      </c>
      <c r="D30" s="8"/>
      <c r="E30" s="31" t="s">
        <v>71</v>
      </c>
      <c r="F30" s="69">
        <v>0.09</v>
      </c>
      <c r="G30" s="68"/>
      <c r="H30" s="69">
        <v>0.06</v>
      </c>
      <c r="I30" s="68"/>
      <c r="J30" s="8"/>
      <c r="K30" s="8"/>
      <c r="L30" s="8"/>
      <c r="M30" s="8"/>
      <c r="N30" s="8"/>
      <c r="O30" s="8"/>
      <c r="P30" s="8"/>
      <c r="Q30" s="8"/>
      <c r="R30" s="8"/>
      <c r="S30" s="8"/>
      <c r="T30" s="8"/>
      <c r="U30" s="8"/>
      <c r="V30" s="8"/>
      <c r="W30" s="8"/>
      <c r="X30" s="8"/>
      <c r="Y30" s="8"/>
      <c r="Z30" s="8"/>
    </row>
    <row r="31" spans="1:45">
      <c r="A31" s="12"/>
      <c r="B31" s="34"/>
      <c r="C31" s="8" t="s">
        <v>72</v>
      </c>
      <c r="D31" s="8"/>
      <c r="E31" s="31" t="s">
        <v>71</v>
      </c>
      <c r="F31" s="69">
        <v>0.09</v>
      </c>
      <c r="G31" s="68"/>
      <c r="H31" s="69">
        <v>0.06</v>
      </c>
      <c r="I31" s="68"/>
      <c r="J31" s="8"/>
      <c r="K31" s="8"/>
      <c r="L31" s="8"/>
      <c r="M31" s="8"/>
      <c r="N31" s="8"/>
      <c r="O31" s="8"/>
      <c r="P31" s="8"/>
      <c r="Q31" s="8"/>
      <c r="R31" s="8"/>
      <c r="S31" s="8"/>
      <c r="T31" s="8"/>
      <c r="U31" s="8"/>
      <c r="V31" s="8"/>
      <c r="W31" s="8"/>
      <c r="X31" s="8"/>
      <c r="Y31" s="8"/>
      <c r="Z31" s="8"/>
    </row>
    <row r="32" spans="1:45">
      <c r="A32" s="12"/>
      <c r="B32" s="34"/>
      <c r="C32" s="8" t="s">
        <v>74</v>
      </c>
      <c r="D32" s="8"/>
      <c r="E32" s="31" t="s">
        <v>71</v>
      </c>
      <c r="F32" s="69">
        <v>0.09</v>
      </c>
      <c r="G32" s="68"/>
      <c r="H32" s="69">
        <v>0.06</v>
      </c>
      <c r="I32" s="68"/>
      <c r="J32" s="8"/>
      <c r="K32" s="8"/>
      <c r="L32" s="8"/>
      <c r="M32" s="8"/>
      <c r="N32" s="8"/>
      <c r="O32" s="8"/>
      <c r="P32" s="8"/>
      <c r="Q32" s="8"/>
      <c r="R32" s="8"/>
      <c r="S32" s="8"/>
      <c r="T32" s="8"/>
      <c r="U32" s="8"/>
      <c r="V32" s="8"/>
      <c r="W32" s="8"/>
      <c r="X32" s="8"/>
      <c r="Y32" s="8"/>
      <c r="Z32" s="8"/>
    </row>
    <row r="33" spans="1:45">
      <c r="A33" s="12"/>
      <c r="B33" s="34"/>
      <c r="C33" s="8" t="s">
        <v>75</v>
      </c>
      <c r="D33" s="8"/>
      <c r="E33" s="31" t="s">
        <v>71</v>
      </c>
      <c r="F33" s="69">
        <v>0.09</v>
      </c>
      <c r="G33" s="68"/>
      <c r="H33" s="69">
        <v>0.06</v>
      </c>
      <c r="I33" s="68"/>
      <c r="J33" s="8"/>
      <c r="K33" s="8"/>
      <c r="L33" s="8"/>
      <c r="M33" s="8"/>
      <c r="N33" s="8"/>
      <c r="O33" s="8"/>
      <c r="P33" s="8"/>
      <c r="Q33" s="8"/>
      <c r="R33" s="8"/>
      <c r="S33" s="8"/>
      <c r="T33" s="8"/>
      <c r="U33" s="8"/>
      <c r="V33" s="8"/>
      <c r="W33" s="8"/>
      <c r="X33" s="8"/>
      <c r="Y33" s="8"/>
      <c r="Z33" s="8"/>
    </row>
    <row r="34" spans="1:45">
      <c r="A34" s="12"/>
      <c r="B34" s="34"/>
      <c r="C34" s="8" t="s">
        <v>76</v>
      </c>
      <c r="D34" s="8"/>
      <c r="E34" s="31" t="s">
        <v>71</v>
      </c>
      <c r="F34" s="68" t="s">
        <v>78</v>
      </c>
      <c r="G34" s="68"/>
      <c r="H34" s="69">
        <v>0.06</v>
      </c>
      <c r="I34" s="68"/>
      <c r="J34" s="8"/>
      <c r="K34" s="8"/>
      <c r="L34" s="8"/>
      <c r="M34" s="8"/>
      <c r="N34" s="8"/>
      <c r="O34" s="8"/>
      <c r="P34" s="8"/>
      <c r="Q34" s="8"/>
      <c r="R34" s="8"/>
      <c r="S34" s="8"/>
      <c r="T34" s="8"/>
      <c r="U34" s="8"/>
      <c r="V34" s="8"/>
      <c r="W34" s="8"/>
      <c r="X34" s="8"/>
      <c r="Y34" s="8"/>
      <c r="Z34" s="8"/>
    </row>
    <row r="35" spans="1:45">
      <c r="A35" s="12"/>
      <c r="B35" s="12"/>
      <c r="C35" s="8"/>
      <c r="D35" s="8"/>
      <c r="E35" s="8"/>
      <c r="F35" s="8"/>
      <c r="G35" s="8"/>
      <c r="H35" s="8"/>
      <c r="I35" s="8"/>
      <c r="J35" s="8"/>
      <c r="K35" s="8"/>
      <c r="L35" s="8"/>
      <c r="M35" s="8"/>
      <c r="N35" s="8"/>
      <c r="O35" s="8"/>
      <c r="P35" s="8"/>
      <c r="Q35" s="8"/>
      <c r="R35" s="8"/>
      <c r="S35" s="8"/>
      <c r="T35" s="8"/>
      <c r="U35" s="8"/>
      <c r="V35" s="8"/>
      <c r="W35" s="8"/>
      <c r="X35" s="8"/>
      <c r="Y35" s="8"/>
      <c r="Z35" s="8"/>
    </row>
    <row r="36" spans="1:45">
      <c r="A36" s="12"/>
      <c r="B36" s="12"/>
      <c r="C36" s="8"/>
      <c r="D36" s="8"/>
      <c r="E36" s="8"/>
      <c r="F36" s="8"/>
      <c r="G36" s="8"/>
      <c r="H36" s="8"/>
      <c r="I36" s="8"/>
      <c r="J36" s="8"/>
      <c r="K36" s="8"/>
      <c r="L36" s="8"/>
      <c r="M36" s="8"/>
      <c r="N36" s="8"/>
      <c r="O36" s="8"/>
      <c r="P36" s="8"/>
      <c r="Q36" s="8"/>
      <c r="R36" s="8"/>
      <c r="S36" s="8"/>
      <c r="T36" s="8"/>
      <c r="U36" s="8"/>
      <c r="V36" s="8"/>
      <c r="W36" s="8"/>
      <c r="X36" s="8"/>
      <c r="Y36" s="8"/>
      <c r="Z36" s="8"/>
    </row>
    <row r="37" spans="1:45">
      <c r="A37" s="27" t="s">
        <v>79</v>
      </c>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8"/>
      <c r="AB37" s="28"/>
      <c r="AC37" s="28"/>
      <c r="AD37" s="28"/>
      <c r="AE37" s="28"/>
      <c r="AF37" s="28"/>
      <c r="AG37" s="28"/>
      <c r="AH37" s="28"/>
      <c r="AI37" s="28"/>
      <c r="AJ37" s="28"/>
      <c r="AK37" s="28"/>
      <c r="AL37" s="28"/>
      <c r="AM37" s="28"/>
      <c r="AN37" s="28"/>
      <c r="AO37" s="28"/>
      <c r="AP37" s="28"/>
      <c r="AQ37" s="28"/>
      <c r="AR37" s="28"/>
      <c r="AS37" s="28"/>
    </row>
  </sheetData>
  <mergeCells count="23">
    <mergeCell ref="F33:G33"/>
    <mergeCell ref="H33:I33"/>
    <mergeCell ref="F34:G34"/>
    <mergeCell ref="H34:I34"/>
    <mergeCell ref="F30:G30"/>
    <mergeCell ref="H30:I30"/>
    <mergeCell ref="F31:G31"/>
    <mergeCell ref="H31:I31"/>
    <mergeCell ref="F32:G32"/>
    <mergeCell ref="H32:I32"/>
    <mergeCell ref="F26:G26"/>
    <mergeCell ref="H26:I26"/>
    <mergeCell ref="F27:G27"/>
    <mergeCell ref="H27:I27"/>
    <mergeCell ref="F28:G28"/>
    <mergeCell ref="H28:I28"/>
    <mergeCell ref="F25:G25"/>
    <mergeCell ref="H25:I25"/>
    <mergeCell ref="B13:E13"/>
    <mergeCell ref="F23:G23"/>
    <mergeCell ref="H23:I23"/>
    <mergeCell ref="F24:G24"/>
    <mergeCell ref="H24:I2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E7361-2B23-4C98-8FB1-24F7593417EA}">
  <sheetPr codeName="Sheet11"/>
  <dimension ref="A1:BO255"/>
  <sheetViews>
    <sheetView showGridLines="0" zoomScale="70" zoomScaleNormal="70" workbookViewId="0">
      <pane xSplit="5" ySplit="5" topLeftCell="F6" activePane="bottomRight" state="frozen"/>
      <selection pane="bottomRight" activeCell="C175" sqref="C175"/>
      <selection pane="bottomLeft" activeCell="A12" sqref="A12"/>
      <selection pane="topRight" activeCell="R1" sqref="R1"/>
    </sheetView>
  </sheetViews>
  <sheetFormatPr defaultColWidth="0" defaultRowHeight="14.45"/>
  <cols>
    <col min="1" max="1" width="5.5703125" customWidth="1"/>
    <col min="2" max="2" width="29.5703125" customWidth="1"/>
    <col min="3" max="3" width="28.85546875" customWidth="1"/>
    <col min="4" max="4" width="10.85546875" customWidth="1"/>
    <col min="5" max="5" width="12.42578125" customWidth="1"/>
    <col min="6" max="43" width="8.85546875" customWidth="1"/>
    <col min="44" max="67" width="0" hidden="1" customWidth="1"/>
    <col min="68" max="16384" width="8.85546875" hidden="1"/>
  </cols>
  <sheetData>
    <row r="1" spans="1:43">
      <c r="A1" s="12"/>
      <c r="B1" s="8"/>
      <c r="C1" s="12" t="s">
        <v>42</v>
      </c>
      <c r="D1" s="8" t="s">
        <v>43</v>
      </c>
      <c r="F1" s="8"/>
      <c r="G1" s="8"/>
      <c r="H1" s="8"/>
      <c r="I1" s="8"/>
      <c r="J1" s="8"/>
      <c r="K1" s="8"/>
      <c r="L1" s="8"/>
      <c r="M1" s="8"/>
      <c r="N1" s="8"/>
      <c r="O1" s="8"/>
      <c r="P1" s="8"/>
      <c r="Q1" s="8"/>
      <c r="R1" s="8"/>
      <c r="S1" s="8"/>
      <c r="T1" s="8"/>
      <c r="U1" s="8"/>
      <c r="V1" s="8"/>
      <c r="W1" s="8"/>
      <c r="X1" s="8"/>
      <c r="Y1" s="8"/>
      <c r="Z1" s="8"/>
    </row>
    <row r="2" spans="1:43">
      <c r="A2" s="12"/>
      <c r="B2" s="8"/>
      <c r="C2" s="12" t="s">
        <v>10</v>
      </c>
      <c r="D2" s="26" t="s">
        <v>44</v>
      </c>
      <c r="F2" s="8"/>
      <c r="G2" s="8"/>
      <c r="H2" s="8"/>
      <c r="I2" s="8"/>
      <c r="J2" s="8"/>
      <c r="K2" s="8"/>
      <c r="L2" s="8"/>
      <c r="M2" s="8"/>
      <c r="N2" s="8"/>
      <c r="O2" s="8"/>
      <c r="P2" s="8"/>
      <c r="Q2" s="8"/>
      <c r="R2" s="8"/>
      <c r="S2" s="8"/>
      <c r="T2" s="8"/>
      <c r="U2" s="8"/>
      <c r="V2" s="8"/>
      <c r="W2" s="8"/>
      <c r="X2" s="8"/>
      <c r="Y2" s="8"/>
      <c r="Z2" s="8"/>
    </row>
    <row r="3" spans="1:43">
      <c r="A3" s="12"/>
      <c r="B3" s="8"/>
      <c r="C3" s="12" t="s">
        <v>12</v>
      </c>
      <c r="D3" s="26" t="s">
        <v>45</v>
      </c>
      <c r="F3" s="8"/>
      <c r="G3" s="8"/>
      <c r="H3" s="8"/>
      <c r="I3" s="8"/>
      <c r="J3" s="8"/>
      <c r="K3" s="8"/>
      <c r="L3" s="8"/>
      <c r="M3" s="8"/>
      <c r="N3" s="8"/>
      <c r="O3" s="8"/>
      <c r="P3" s="8"/>
      <c r="Q3" s="8"/>
      <c r="R3" s="8"/>
      <c r="S3" s="8"/>
      <c r="T3" s="8"/>
      <c r="U3" s="8"/>
      <c r="V3" s="8"/>
      <c r="W3" s="8"/>
      <c r="X3" s="8"/>
      <c r="Y3" s="8"/>
      <c r="Z3" s="8"/>
    </row>
    <row r="4" spans="1:43">
      <c r="A4" s="8"/>
      <c r="B4" s="8"/>
      <c r="C4" s="12" t="s">
        <v>46</v>
      </c>
      <c r="D4" s="26" t="s">
        <v>24</v>
      </c>
      <c r="F4" s="8"/>
      <c r="G4" s="8"/>
      <c r="H4" s="8"/>
      <c r="I4" s="8"/>
      <c r="J4" s="8"/>
      <c r="K4" s="8"/>
      <c r="L4" s="8"/>
      <c r="M4" s="8"/>
      <c r="N4" s="8"/>
      <c r="O4" s="8"/>
      <c r="P4" s="8"/>
      <c r="Q4" s="8"/>
      <c r="R4" s="8"/>
      <c r="S4" s="8"/>
      <c r="T4" s="8"/>
      <c r="U4" s="8"/>
      <c r="V4" s="8"/>
      <c r="W4" s="8"/>
      <c r="X4" s="8"/>
      <c r="Y4" s="8"/>
      <c r="Z4" s="8"/>
    </row>
    <row r="5" spans="1:43" ht="14.1" customHeight="1">
      <c r="A5" s="12"/>
      <c r="B5" s="12"/>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row>
    <row r="6" spans="1:43">
      <c r="A6" s="27" t="s">
        <v>23</v>
      </c>
      <c r="B6" s="27"/>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row>
    <row r="7" spans="1:43">
      <c r="A7" s="29"/>
      <c r="B7" s="29"/>
      <c r="C7" s="29" t="s">
        <v>48</v>
      </c>
      <c r="D7" s="29"/>
      <c r="E7" s="29" t="s">
        <v>49</v>
      </c>
      <c r="F7" s="30">
        <v>2023</v>
      </c>
      <c r="G7" s="30">
        <v>2024</v>
      </c>
      <c r="H7" s="30">
        <v>2025</v>
      </c>
      <c r="I7" s="30">
        <v>2026</v>
      </c>
      <c r="J7" s="30">
        <v>2027</v>
      </c>
      <c r="K7" s="30">
        <v>2028</v>
      </c>
      <c r="L7" s="30">
        <v>2029</v>
      </c>
      <c r="M7" s="30">
        <v>2030</v>
      </c>
      <c r="N7" s="30">
        <v>2031</v>
      </c>
      <c r="O7" s="30">
        <v>2032</v>
      </c>
      <c r="P7" s="30">
        <v>2033</v>
      </c>
      <c r="Q7" s="30">
        <v>2034</v>
      </c>
      <c r="R7" s="30">
        <v>2035</v>
      </c>
      <c r="S7" s="30">
        <v>2036</v>
      </c>
      <c r="T7" s="30">
        <v>2037</v>
      </c>
      <c r="U7" s="30">
        <v>2038</v>
      </c>
      <c r="V7" s="30">
        <v>2039</v>
      </c>
      <c r="W7" s="30">
        <v>2040</v>
      </c>
      <c r="X7" s="30">
        <v>2041</v>
      </c>
      <c r="Y7" s="30">
        <v>2042</v>
      </c>
      <c r="Z7" s="30">
        <v>2043</v>
      </c>
      <c r="AA7" s="30">
        <v>2044</v>
      </c>
      <c r="AB7" s="30">
        <v>2045</v>
      </c>
      <c r="AC7" s="30">
        <v>2046</v>
      </c>
      <c r="AD7" s="30">
        <v>2047</v>
      </c>
      <c r="AE7" s="30">
        <v>2048</v>
      </c>
      <c r="AF7" s="30">
        <v>2049</v>
      </c>
      <c r="AG7" s="30">
        <v>2050</v>
      </c>
      <c r="AH7" s="30">
        <v>2051</v>
      </c>
      <c r="AI7" s="30">
        <v>2052</v>
      </c>
      <c r="AJ7" s="30">
        <v>2053</v>
      </c>
      <c r="AK7" s="30">
        <v>2054</v>
      </c>
      <c r="AL7" s="30">
        <v>2055</v>
      </c>
      <c r="AM7" s="30">
        <v>2056</v>
      </c>
      <c r="AN7" s="30">
        <v>2057</v>
      </c>
      <c r="AO7" s="30">
        <v>2058</v>
      </c>
      <c r="AP7" s="30">
        <v>2059</v>
      </c>
      <c r="AQ7" s="30">
        <v>2060</v>
      </c>
    </row>
    <row r="8" spans="1:43">
      <c r="A8" s="12"/>
      <c r="B8" s="12" t="s">
        <v>80</v>
      </c>
      <c r="C8" s="8" t="s">
        <v>81</v>
      </c>
      <c r="D8" s="8"/>
      <c r="E8" s="31" t="s">
        <v>82</v>
      </c>
      <c r="F8" s="36">
        <v>61.42</v>
      </c>
      <c r="G8" s="36">
        <v>43.9</v>
      </c>
      <c r="H8" s="36">
        <v>31.71</v>
      </c>
      <c r="I8" s="36">
        <v>25.34</v>
      </c>
      <c r="J8" s="36">
        <v>23.67</v>
      </c>
      <c r="K8" s="36">
        <v>21.67</v>
      </c>
      <c r="L8" s="36">
        <v>21.75</v>
      </c>
      <c r="M8" s="36">
        <v>21.92</v>
      </c>
      <c r="N8" s="36">
        <v>22.16</v>
      </c>
      <c r="O8" s="36">
        <v>22.4</v>
      </c>
      <c r="P8" s="36">
        <v>22.59</v>
      </c>
      <c r="Q8" s="36">
        <v>22.77</v>
      </c>
      <c r="R8" s="36">
        <v>22.96</v>
      </c>
      <c r="S8" s="36">
        <v>23.14</v>
      </c>
      <c r="T8" s="36">
        <v>23.33</v>
      </c>
      <c r="U8" s="36">
        <v>23.53</v>
      </c>
      <c r="V8" s="36">
        <v>23.72</v>
      </c>
      <c r="W8" s="36">
        <v>23.9</v>
      </c>
      <c r="X8" s="36">
        <v>24.06</v>
      </c>
      <c r="Y8" s="36">
        <v>24.21</v>
      </c>
      <c r="Z8" s="36">
        <v>24.35</v>
      </c>
      <c r="AA8" s="36">
        <v>24.47</v>
      </c>
      <c r="AB8" s="36">
        <v>24.58</v>
      </c>
      <c r="AC8" s="36">
        <v>24.7</v>
      </c>
      <c r="AD8" s="36">
        <v>24.82</v>
      </c>
      <c r="AE8" s="36">
        <v>24.93</v>
      </c>
      <c r="AF8" s="36">
        <v>25.04</v>
      </c>
      <c r="AG8" s="36">
        <v>25.16</v>
      </c>
      <c r="AH8" s="36">
        <v>25.27</v>
      </c>
      <c r="AI8" s="36">
        <v>25.39</v>
      </c>
      <c r="AJ8" s="36">
        <v>25.5</v>
      </c>
      <c r="AK8" s="36">
        <v>25.61</v>
      </c>
      <c r="AL8" s="36">
        <v>25.72</v>
      </c>
      <c r="AM8" s="36">
        <v>25.84</v>
      </c>
      <c r="AN8" s="36">
        <v>25.95</v>
      </c>
      <c r="AO8" s="36">
        <v>26.06</v>
      </c>
      <c r="AP8" s="36">
        <v>26.18</v>
      </c>
      <c r="AQ8" s="36">
        <v>26.3</v>
      </c>
    </row>
    <row r="9" spans="1:43">
      <c r="A9" s="12"/>
      <c r="B9" s="12"/>
      <c r="C9" s="8" t="s">
        <v>83</v>
      </c>
      <c r="D9" s="8"/>
      <c r="E9" s="31" t="s">
        <v>84</v>
      </c>
      <c r="F9" s="36">
        <v>149.65</v>
      </c>
      <c r="G9" s="36">
        <v>108.18</v>
      </c>
      <c r="H9" s="36">
        <v>87.07</v>
      </c>
      <c r="I9" s="36">
        <v>79.73</v>
      </c>
      <c r="J9" s="36">
        <v>72.819999999999993</v>
      </c>
      <c r="K9" s="36">
        <v>65.94</v>
      </c>
      <c r="L9" s="36">
        <v>61.55</v>
      </c>
      <c r="M9" s="36">
        <v>62.3</v>
      </c>
      <c r="N9" s="36">
        <v>63.04</v>
      </c>
      <c r="O9" s="36">
        <v>63.78</v>
      </c>
      <c r="P9" s="36">
        <v>64.53</v>
      </c>
      <c r="Q9" s="36">
        <v>65.27</v>
      </c>
      <c r="R9" s="36">
        <v>66.010000000000005</v>
      </c>
      <c r="S9" s="36">
        <v>66.010000000000005</v>
      </c>
      <c r="T9" s="36">
        <v>66.010000000000005</v>
      </c>
      <c r="U9" s="36">
        <v>66.010000000000005</v>
      </c>
      <c r="V9" s="36">
        <v>66.010000000000005</v>
      </c>
      <c r="W9" s="36">
        <v>66.010000000000005</v>
      </c>
      <c r="X9" s="36">
        <v>68.39</v>
      </c>
      <c r="Y9" s="36">
        <v>68.98</v>
      </c>
      <c r="Z9" s="36">
        <v>69.569999999999993</v>
      </c>
      <c r="AA9" s="36">
        <v>70.16</v>
      </c>
      <c r="AB9" s="36">
        <v>70.760000000000005</v>
      </c>
      <c r="AC9" s="36">
        <v>71.349999999999994</v>
      </c>
      <c r="AD9" s="36">
        <v>71.94</v>
      </c>
      <c r="AE9" s="36">
        <v>72.540000000000006</v>
      </c>
      <c r="AF9" s="36">
        <v>73.13</v>
      </c>
      <c r="AG9" s="36">
        <v>73.72</v>
      </c>
      <c r="AH9" s="36">
        <v>74.319999999999993</v>
      </c>
      <c r="AI9" s="36">
        <v>74.91</v>
      </c>
      <c r="AJ9" s="36">
        <v>75.5</v>
      </c>
      <c r="AK9" s="36">
        <v>76.099999999999994</v>
      </c>
      <c r="AL9" s="36">
        <v>76.69</v>
      </c>
      <c r="AM9" s="36">
        <v>77.28</v>
      </c>
      <c r="AN9" s="36">
        <v>77.88</v>
      </c>
      <c r="AO9" s="36">
        <v>78.47</v>
      </c>
      <c r="AP9" s="36">
        <v>79.06</v>
      </c>
      <c r="AQ9" s="36">
        <v>79.66</v>
      </c>
    </row>
    <row r="10" spans="1:43">
      <c r="A10" s="37"/>
      <c r="B10" s="12"/>
      <c r="C10" t="s">
        <v>85</v>
      </c>
      <c r="D10" s="8"/>
      <c r="E10" s="31" t="s">
        <v>84</v>
      </c>
      <c r="F10" s="36">
        <v>96.442044076694998</v>
      </c>
      <c r="G10" s="36">
        <v>96.569488295186204</v>
      </c>
      <c r="H10" s="36">
        <v>98.302520047649196</v>
      </c>
      <c r="I10" s="36">
        <v>101.211884338483</v>
      </c>
      <c r="J10" s="36">
        <v>103.93636457150799</v>
      </c>
      <c r="K10" s="36">
        <v>109.798965310084</v>
      </c>
      <c r="L10" s="36">
        <v>112.596150830827</v>
      </c>
      <c r="M10" s="36">
        <v>115.39333646002</v>
      </c>
      <c r="N10" s="36">
        <v>118.301248537772</v>
      </c>
      <c r="O10" s="36">
        <v>121.209160615524</v>
      </c>
      <c r="P10" s="36">
        <v>124.117072693274</v>
      </c>
      <c r="Q10" s="36">
        <v>127.024984771026</v>
      </c>
      <c r="R10" s="36">
        <v>129.932896848778</v>
      </c>
      <c r="S10" s="36">
        <v>132.84080892652801</v>
      </c>
      <c r="T10" s="36">
        <v>135.74872100428101</v>
      </c>
      <c r="U10" s="36">
        <v>138.65663308203099</v>
      </c>
      <c r="V10" s="36">
        <v>141.56454515978299</v>
      </c>
      <c r="W10" s="36">
        <v>144.47245723753599</v>
      </c>
      <c r="X10" s="36">
        <v>147.38036931528501</v>
      </c>
      <c r="Y10" s="36">
        <v>150.28828139303801</v>
      </c>
      <c r="Z10" s="36">
        <v>153.19619347078699</v>
      </c>
      <c r="AA10" s="36">
        <v>156.10410554854101</v>
      </c>
      <c r="AB10" s="36">
        <v>159.012017626291</v>
      </c>
      <c r="AC10" s="36">
        <v>161.919929704043</v>
      </c>
      <c r="AD10" s="36">
        <v>164.827841781795</v>
      </c>
      <c r="AE10" s="36">
        <v>167.73575385954501</v>
      </c>
      <c r="AF10" s="36">
        <v>170.64366593729801</v>
      </c>
      <c r="AG10" s="36">
        <v>173.55157801504799</v>
      </c>
      <c r="AH10" s="36">
        <v>176.4594900928</v>
      </c>
      <c r="AI10" s="36">
        <v>179.36740217055001</v>
      </c>
      <c r="AJ10" s="36">
        <v>182.27531424830201</v>
      </c>
      <c r="AK10" s="36">
        <v>185.18322632605501</v>
      </c>
      <c r="AL10" s="36">
        <v>188.091138403804</v>
      </c>
      <c r="AM10" s="36">
        <v>190.99905048155799</v>
      </c>
      <c r="AN10" s="36">
        <v>193.906962559307</v>
      </c>
      <c r="AO10" s="36">
        <v>196.81487463706</v>
      </c>
      <c r="AP10" s="36">
        <v>199.72278671480899</v>
      </c>
      <c r="AQ10" s="36">
        <v>202.63069879256199</v>
      </c>
    </row>
    <row r="11" spans="1:43">
      <c r="A11" s="12"/>
      <c r="B11" s="12"/>
      <c r="C11" s="8"/>
      <c r="D11" s="8"/>
      <c r="E11" s="31"/>
      <c r="F11" s="32"/>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row>
    <row r="12" spans="1:43">
      <c r="A12" s="12"/>
      <c r="B12" s="12" t="s">
        <v>86</v>
      </c>
      <c r="C12" s="8" t="s">
        <v>86</v>
      </c>
      <c r="D12" s="8"/>
      <c r="E12" s="31" t="s">
        <v>87</v>
      </c>
      <c r="F12" s="36">
        <v>319.58999999999997</v>
      </c>
      <c r="G12" s="36">
        <v>324.85000000000002</v>
      </c>
      <c r="H12" s="36">
        <v>333.69</v>
      </c>
      <c r="I12" s="36">
        <v>343.45</v>
      </c>
      <c r="J12" s="36">
        <v>354.23</v>
      </c>
      <c r="K12" s="36">
        <v>365.04</v>
      </c>
      <c r="L12" s="36">
        <v>378.09</v>
      </c>
      <c r="M12" s="36">
        <v>396.97</v>
      </c>
      <c r="N12" s="36">
        <v>411.6</v>
      </c>
      <c r="O12" s="36">
        <v>426.91</v>
      </c>
      <c r="P12" s="36">
        <v>441.08</v>
      </c>
      <c r="Q12" s="36">
        <v>456</v>
      </c>
      <c r="R12" s="36">
        <v>477.12</v>
      </c>
      <c r="S12" s="36">
        <v>500.09</v>
      </c>
      <c r="T12" s="36">
        <v>523.39</v>
      </c>
      <c r="U12" s="36">
        <v>552.97</v>
      </c>
      <c r="V12" s="36">
        <v>585.61</v>
      </c>
      <c r="W12" s="36">
        <v>618.96</v>
      </c>
      <c r="X12" s="36">
        <v>652.66999999999996</v>
      </c>
      <c r="Y12" s="36">
        <v>682.68</v>
      </c>
      <c r="Z12" s="36">
        <v>711.21</v>
      </c>
      <c r="AA12" s="36">
        <v>739.26</v>
      </c>
      <c r="AB12" s="36">
        <v>766.22</v>
      </c>
      <c r="AC12" s="36">
        <v>791.59</v>
      </c>
      <c r="AD12" s="36">
        <v>816.02</v>
      </c>
      <c r="AE12" s="36">
        <v>849.07</v>
      </c>
      <c r="AF12" s="36">
        <v>878.44</v>
      </c>
      <c r="AG12" s="36">
        <v>957.39</v>
      </c>
      <c r="AH12" s="36">
        <v>962.34</v>
      </c>
      <c r="AI12" s="36">
        <v>965.81</v>
      </c>
      <c r="AJ12" s="36">
        <v>967.81</v>
      </c>
      <c r="AK12" s="36">
        <v>970.74</v>
      </c>
      <c r="AL12" s="36">
        <v>970.56</v>
      </c>
      <c r="AM12" s="36">
        <v>973.63</v>
      </c>
      <c r="AN12" s="36">
        <v>975</v>
      </c>
      <c r="AO12" s="36">
        <v>976.04</v>
      </c>
      <c r="AP12" s="36">
        <v>976.39</v>
      </c>
      <c r="AQ12" s="36">
        <v>977.07</v>
      </c>
    </row>
    <row r="13" spans="1:43">
      <c r="A13" s="12"/>
      <c r="B13" s="12"/>
      <c r="C13" s="38" t="s">
        <v>88</v>
      </c>
      <c r="D13" s="38"/>
      <c r="E13" s="31" t="s">
        <v>87</v>
      </c>
      <c r="F13" s="36">
        <v>2.21</v>
      </c>
      <c r="G13" s="36">
        <v>3.28</v>
      </c>
      <c r="H13" s="36">
        <v>6.59</v>
      </c>
      <c r="I13" s="36">
        <v>10.37</v>
      </c>
      <c r="J13" s="36">
        <v>14.66</v>
      </c>
      <c r="K13" s="36">
        <v>19.45</v>
      </c>
      <c r="L13" s="36">
        <v>24.82</v>
      </c>
      <c r="M13" s="36">
        <v>30.67</v>
      </c>
      <c r="N13" s="36">
        <v>36.299999999999997</v>
      </c>
      <c r="O13" s="36">
        <v>42.39</v>
      </c>
      <c r="P13" s="36">
        <v>48.57</v>
      </c>
      <c r="Q13" s="36">
        <v>54.4</v>
      </c>
      <c r="R13" s="36">
        <v>60.39</v>
      </c>
      <c r="S13" s="36">
        <v>66.709999999999994</v>
      </c>
      <c r="T13" s="36">
        <v>72.88</v>
      </c>
      <c r="U13" s="36">
        <v>78.95</v>
      </c>
      <c r="V13" s="36">
        <v>85.19</v>
      </c>
      <c r="W13" s="36">
        <v>91.32</v>
      </c>
      <c r="X13" s="36">
        <v>97.4</v>
      </c>
      <c r="Y13" s="36">
        <v>103.45</v>
      </c>
      <c r="Z13" s="36">
        <v>109.65</v>
      </c>
      <c r="AA13" s="36">
        <v>116.9</v>
      </c>
      <c r="AB13" s="36">
        <v>121.71</v>
      </c>
      <c r="AC13" s="36">
        <v>125.01</v>
      </c>
      <c r="AD13" s="36">
        <v>127.74</v>
      </c>
      <c r="AE13" s="36">
        <v>130.16999999999999</v>
      </c>
      <c r="AF13" s="36">
        <v>132.78</v>
      </c>
      <c r="AG13" s="36">
        <v>134.62</v>
      </c>
      <c r="AH13" s="36">
        <v>135.38999999999999</v>
      </c>
      <c r="AI13" s="36">
        <v>135.69</v>
      </c>
      <c r="AJ13" s="36">
        <v>136.15</v>
      </c>
      <c r="AK13" s="36">
        <v>136.78</v>
      </c>
      <c r="AL13" s="36">
        <v>137.16999999999999</v>
      </c>
      <c r="AM13" s="36">
        <v>137.57</v>
      </c>
      <c r="AN13" s="36">
        <v>137.57</v>
      </c>
      <c r="AO13" s="36">
        <v>137.52000000000001</v>
      </c>
      <c r="AP13" s="36">
        <v>137.6</v>
      </c>
      <c r="AQ13" s="36">
        <v>137.66</v>
      </c>
    </row>
    <row r="14" spans="1:43">
      <c r="A14" s="12"/>
      <c r="B14" s="12"/>
      <c r="C14" s="38" t="s">
        <v>89</v>
      </c>
      <c r="D14" s="38"/>
      <c r="E14" s="31" t="s">
        <v>87</v>
      </c>
      <c r="F14" s="36">
        <v>31.56</v>
      </c>
      <c r="G14" s="36">
        <v>34.5</v>
      </c>
      <c r="H14" s="36">
        <v>37.909999999999997</v>
      </c>
      <c r="I14" s="36">
        <v>41.61</v>
      </c>
      <c r="J14" s="36">
        <v>45.28</v>
      </c>
      <c r="K14" s="36">
        <v>49.17</v>
      </c>
      <c r="L14" s="36">
        <v>52.88</v>
      </c>
      <c r="M14" s="36">
        <v>57.23</v>
      </c>
      <c r="N14" s="36">
        <v>61.51</v>
      </c>
      <c r="O14" s="36">
        <v>65.760000000000005</v>
      </c>
      <c r="P14" s="36">
        <v>69.849999999999994</v>
      </c>
      <c r="Q14" s="36">
        <v>73.900000000000006</v>
      </c>
      <c r="R14" s="36">
        <v>77.89</v>
      </c>
      <c r="S14" s="36">
        <v>82.12</v>
      </c>
      <c r="T14" s="36">
        <v>86.32</v>
      </c>
      <c r="U14" s="36">
        <v>90.48</v>
      </c>
      <c r="V14" s="36">
        <v>94.66</v>
      </c>
      <c r="W14" s="36">
        <v>98.89</v>
      </c>
      <c r="X14" s="36">
        <v>103.03</v>
      </c>
      <c r="Y14" s="36">
        <v>107.1</v>
      </c>
      <c r="Z14" s="36">
        <v>111.19</v>
      </c>
      <c r="AA14" s="36">
        <v>115.33</v>
      </c>
      <c r="AB14" s="36">
        <v>119.36</v>
      </c>
      <c r="AC14" s="36">
        <v>123.45</v>
      </c>
      <c r="AD14" s="36">
        <v>127.52</v>
      </c>
      <c r="AE14" s="36">
        <v>130.46</v>
      </c>
      <c r="AF14" s="36">
        <v>132.13999999999999</v>
      </c>
      <c r="AG14" s="36">
        <v>133.97</v>
      </c>
      <c r="AH14" s="36">
        <v>130.69</v>
      </c>
      <c r="AI14" s="36">
        <v>130.55000000000001</v>
      </c>
      <c r="AJ14" s="36">
        <v>130.9</v>
      </c>
      <c r="AK14" s="36">
        <v>131.32</v>
      </c>
      <c r="AL14" s="36">
        <v>131.79</v>
      </c>
      <c r="AM14" s="36">
        <v>132.27000000000001</v>
      </c>
      <c r="AN14" s="36">
        <v>132.63</v>
      </c>
      <c r="AO14" s="36">
        <v>133.01</v>
      </c>
      <c r="AP14" s="36">
        <v>133.33000000000001</v>
      </c>
      <c r="AQ14" s="36">
        <v>134.15</v>
      </c>
    </row>
    <row r="15" spans="1:43">
      <c r="A15" s="12"/>
      <c r="B15" s="12"/>
      <c r="C15" s="38" t="s">
        <v>90</v>
      </c>
      <c r="D15" s="38"/>
      <c r="E15" s="31" t="s">
        <v>87</v>
      </c>
      <c r="F15" s="36">
        <v>2.04</v>
      </c>
      <c r="G15" s="36">
        <v>2.94</v>
      </c>
      <c r="H15" s="36">
        <v>4.59</v>
      </c>
      <c r="I15" s="36">
        <v>6.5</v>
      </c>
      <c r="J15" s="36">
        <v>8.83</v>
      </c>
      <c r="K15" s="36">
        <v>10.72</v>
      </c>
      <c r="L15" s="36">
        <v>14.4</v>
      </c>
      <c r="M15" s="36">
        <v>22.88</v>
      </c>
      <c r="N15" s="36">
        <v>27.66</v>
      </c>
      <c r="O15" s="36">
        <v>32.909999999999997</v>
      </c>
      <c r="P15" s="36">
        <v>36.700000000000003</v>
      </c>
      <c r="Q15" s="36">
        <v>42.08</v>
      </c>
      <c r="R15" s="36">
        <v>53.52</v>
      </c>
      <c r="S15" s="36">
        <v>65.86</v>
      </c>
      <c r="T15" s="36">
        <v>78.87</v>
      </c>
      <c r="U15" s="36">
        <v>98.46</v>
      </c>
      <c r="V15" s="36">
        <v>121.48</v>
      </c>
      <c r="W15" s="36">
        <v>146.03</v>
      </c>
      <c r="X15" s="36">
        <v>170.38</v>
      </c>
      <c r="Y15" s="36">
        <v>191.97</v>
      </c>
      <c r="Z15" s="36">
        <v>212.2</v>
      </c>
      <c r="AA15" s="36">
        <v>230.4</v>
      </c>
      <c r="AB15" s="36">
        <v>249.53</v>
      </c>
      <c r="AC15" s="36">
        <v>268.01</v>
      </c>
      <c r="AD15" s="36">
        <v>285.83</v>
      </c>
      <c r="AE15" s="36">
        <v>313.82</v>
      </c>
      <c r="AF15" s="36">
        <v>339.24</v>
      </c>
      <c r="AG15" s="36">
        <v>414.91</v>
      </c>
      <c r="AH15" s="36">
        <v>422.76</v>
      </c>
      <c r="AI15" s="36">
        <v>426.47</v>
      </c>
      <c r="AJ15" s="36">
        <v>428.03</v>
      </c>
      <c r="AK15" s="36">
        <v>430.3</v>
      </c>
      <c r="AL15" s="36">
        <v>429.64</v>
      </c>
      <c r="AM15" s="36">
        <v>432.25</v>
      </c>
      <c r="AN15" s="36">
        <v>433.63</v>
      </c>
      <c r="AO15" s="36">
        <v>434.74</v>
      </c>
      <c r="AP15" s="36">
        <v>435.07</v>
      </c>
      <c r="AQ15" s="36">
        <v>435.28</v>
      </c>
    </row>
    <row r="16" spans="1:43">
      <c r="A16" s="12"/>
      <c r="B16" s="12"/>
      <c r="C16" s="8" t="s">
        <v>91</v>
      </c>
      <c r="D16" s="8"/>
      <c r="E16" s="31" t="s">
        <v>92</v>
      </c>
      <c r="F16" s="36">
        <v>59.71557295437588</v>
      </c>
      <c r="G16" s="36">
        <v>60.34871821138789</v>
      </c>
      <c r="H16" s="36">
        <v>61.505693627344208</v>
      </c>
      <c r="I16" s="36">
        <v>62.624633241328112</v>
      </c>
      <c r="J16" s="36">
        <v>63.550729026267213</v>
      </c>
      <c r="K16" s="36">
        <v>64.970824759541173</v>
      </c>
      <c r="L16" s="36">
        <v>66.2446763623538</v>
      </c>
      <c r="M16" s="36">
        <v>67.953847423440038</v>
      </c>
      <c r="N16" s="36">
        <v>69.524272333701617</v>
      </c>
      <c r="O16" s="36">
        <v>71.023184650510601</v>
      </c>
      <c r="P16" s="36">
        <v>72.501797029100388</v>
      </c>
      <c r="Q16" s="36">
        <v>73.838814624518392</v>
      </c>
      <c r="R16" s="36">
        <v>75.206035338424314</v>
      </c>
      <c r="S16" s="36">
        <v>76.310066211645861</v>
      </c>
      <c r="T16" s="36">
        <v>77.635502720985727</v>
      </c>
      <c r="U16" s="36">
        <v>78.885017253743598</v>
      </c>
      <c r="V16" s="36">
        <v>80.223150847418594</v>
      </c>
      <c r="W16" s="36">
        <v>81.716781109682159</v>
      </c>
      <c r="X16" s="36">
        <v>83.202332048502342</v>
      </c>
      <c r="Y16" s="36">
        <v>84.572721357273664</v>
      </c>
      <c r="Z16" s="36">
        <v>85.858601942572392</v>
      </c>
      <c r="AA16" s="36">
        <v>87.27492430846263</v>
      </c>
      <c r="AB16" s="36">
        <v>88.402149784721274</v>
      </c>
      <c r="AC16" s="36">
        <v>89.469049364313875</v>
      </c>
      <c r="AD16" s="36">
        <v>90.500689403170355</v>
      </c>
      <c r="AE16" s="36">
        <v>91.082971500614292</v>
      </c>
      <c r="AF16" s="36">
        <v>91.342524163132069</v>
      </c>
      <c r="AG16" s="36">
        <v>91.666869699219689</v>
      </c>
      <c r="AH16" s="36">
        <v>90.923222380090095</v>
      </c>
      <c r="AI16" s="36">
        <v>90.533694937196486</v>
      </c>
      <c r="AJ16" s="36">
        <v>90.174640733889106</v>
      </c>
      <c r="AK16" s="36">
        <v>89.814374807660016</v>
      </c>
      <c r="AL16" s="36">
        <v>89.453359359855796</v>
      </c>
      <c r="AM16" s="36">
        <v>88.972682381345749</v>
      </c>
      <c r="AN16" s="36">
        <v>88.496977159636089</v>
      </c>
      <c r="AO16" s="36">
        <v>88.020751470489301</v>
      </c>
      <c r="AP16" s="36">
        <v>87.664945726912038</v>
      </c>
      <c r="AQ16" s="36">
        <v>87.308460815720466</v>
      </c>
    </row>
    <row r="17" spans="1:43">
      <c r="A17" s="12"/>
      <c r="B17" s="12"/>
      <c r="C17" s="8"/>
      <c r="D17" s="8"/>
      <c r="E17" s="8"/>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row>
    <row r="18" spans="1:43">
      <c r="A18" s="12"/>
      <c r="B18" s="12" t="s">
        <v>93</v>
      </c>
      <c r="C18" s="8"/>
      <c r="D18" s="8"/>
      <c r="E18" s="8"/>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row>
    <row r="19" spans="1:43">
      <c r="A19" s="12"/>
      <c r="B19" s="12"/>
      <c r="C19" s="8" t="s">
        <v>94</v>
      </c>
      <c r="D19" s="8"/>
      <c r="E19" s="31" t="s">
        <v>92</v>
      </c>
      <c r="F19" s="36">
        <v>0.76433730450000004</v>
      </c>
      <c r="G19" s="36">
        <v>0.76433730450000004</v>
      </c>
      <c r="H19" s="36">
        <v>0.76433730450000004</v>
      </c>
      <c r="I19" s="36">
        <v>0.85659422689999998</v>
      </c>
      <c r="J19" s="36">
        <v>1.0947745448999999</v>
      </c>
      <c r="K19" s="36">
        <v>1.4209925835999999</v>
      </c>
      <c r="L19" s="36">
        <v>1.7773626681000001</v>
      </c>
      <c r="M19" s="36">
        <v>2.1059991237000002</v>
      </c>
      <c r="N19" s="36">
        <v>2.4348661889000001</v>
      </c>
      <c r="O19" s="36">
        <v>2.8331548440000001</v>
      </c>
      <c r="P19" s="36">
        <v>3.2915100549999998</v>
      </c>
      <c r="Q19" s="36">
        <v>3.8005767850000001</v>
      </c>
      <c r="R19" s="36">
        <v>4.351</v>
      </c>
      <c r="S19" s="36">
        <v>6.5506018489999995</v>
      </c>
      <c r="T19" s="36">
        <v>8.8357308159999999</v>
      </c>
      <c r="U19" s="36">
        <v>11.171056397000001</v>
      </c>
      <c r="V19" s="36">
        <v>13.521248104</v>
      </c>
      <c r="W19" s="36">
        <v>15.850975445</v>
      </c>
      <c r="X19" s="36">
        <v>18.124907930000003</v>
      </c>
      <c r="Y19" s="36">
        <v>20.307715050999999</v>
      </c>
      <c r="Z19" s="36">
        <v>22.364066318000003</v>
      </c>
      <c r="AA19" s="36">
        <v>24.258631253000001</v>
      </c>
      <c r="AB19" s="36">
        <v>25.95607935</v>
      </c>
      <c r="AC19" s="36">
        <v>27.421080119999999</v>
      </c>
      <c r="AD19" s="36">
        <v>28.618303050000002</v>
      </c>
      <c r="AE19" s="36">
        <v>29.512417679999999</v>
      </c>
      <c r="AF19" s="36">
        <v>30.068093500000003</v>
      </c>
      <c r="AG19" s="36">
        <v>30.25</v>
      </c>
      <c r="AH19" s="36">
        <v>30.855</v>
      </c>
      <c r="AI19" s="36">
        <v>31.46</v>
      </c>
      <c r="AJ19" s="36">
        <v>32.064999999999998</v>
      </c>
      <c r="AK19" s="36">
        <v>32.67</v>
      </c>
      <c r="AL19" s="36">
        <v>33.274999999999999</v>
      </c>
      <c r="AM19" s="36">
        <v>33.880000000000003</v>
      </c>
      <c r="AN19" s="36">
        <v>34.484999999999999</v>
      </c>
      <c r="AO19" s="36">
        <v>35.090000000000003</v>
      </c>
      <c r="AP19" s="36">
        <v>35.695</v>
      </c>
      <c r="AQ19" s="36">
        <v>36.299999999999997</v>
      </c>
    </row>
    <row r="20" spans="1:43">
      <c r="A20" s="12"/>
      <c r="B20" s="12"/>
      <c r="C20" s="8" t="s">
        <v>95</v>
      </c>
      <c r="D20" s="8"/>
      <c r="E20" s="31" t="s">
        <v>92</v>
      </c>
      <c r="F20" s="36">
        <v>0.60199999679999994</v>
      </c>
      <c r="G20" s="36">
        <v>0.85433424349999998</v>
      </c>
      <c r="H20" s="36">
        <v>1.2520000009999999</v>
      </c>
      <c r="I20" s="36">
        <v>1.642057112</v>
      </c>
      <c r="J20" s="36">
        <v>2.0305140299</v>
      </c>
      <c r="K20" s="36">
        <v>2.5460681463000001</v>
      </c>
      <c r="L20" s="36">
        <v>3.18708562</v>
      </c>
      <c r="M20" s="36">
        <v>5.0338755650000007</v>
      </c>
      <c r="N20" s="36">
        <v>6.0953411670000008</v>
      </c>
      <c r="O20" s="36">
        <v>7.2647696179999999</v>
      </c>
      <c r="P20" s="36">
        <v>8.218236065000001</v>
      </c>
      <c r="Q20" s="36">
        <v>9.3652064250000002</v>
      </c>
      <c r="R20" s="36">
        <v>11.948403139000002</v>
      </c>
      <c r="S20" s="36">
        <v>14.468431062000001</v>
      </c>
      <c r="T20" s="36">
        <v>16.993170800000001</v>
      </c>
      <c r="U20" s="36">
        <v>19.774088039999999</v>
      </c>
      <c r="V20" s="36">
        <v>22.674015550999997</v>
      </c>
      <c r="W20" s="36">
        <v>25.788032819000001</v>
      </c>
      <c r="X20" s="36">
        <v>28.871721167</v>
      </c>
      <c r="Y20" s="36">
        <v>32.268866655000004</v>
      </c>
      <c r="Z20" s="36">
        <v>35.761991686999998</v>
      </c>
      <c r="AA20" s="36">
        <v>39.283656620000002</v>
      </c>
      <c r="AB20" s="36">
        <v>42.974416628</v>
      </c>
      <c r="AC20" s="36">
        <v>46.940589553000002</v>
      </c>
      <c r="AD20" s="36">
        <v>50.665565772000001</v>
      </c>
      <c r="AE20" s="36">
        <v>55.491699614000005</v>
      </c>
      <c r="AF20" s="36">
        <v>60.639820119999996</v>
      </c>
      <c r="AG20" s="36">
        <v>70.562632010000002</v>
      </c>
      <c r="AH20" s="36">
        <v>73.455968839999997</v>
      </c>
      <c r="AI20" s="36">
        <v>76.258590470000001</v>
      </c>
      <c r="AJ20" s="36">
        <v>78.652237240000005</v>
      </c>
      <c r="AK20" s="36">
        <v>80.847081990000007</v>
      </c>
      <c r="AL20" s="36">
        <v>82.778386429999998</v>
      </c>
      <c r="AM20" s="36">
        <v>84.454133369999994</v>
      </c>
      <c r="AN20" s="36">
        <v>86.564958270000005</v>
      </c>
      <c r="AO20" s="36">
        <v>88.651334750000004</v>
      </c>
      <c r="AP20" s="36">
        <v>89.58500767999999</v>
      </c>
      <c r="AQ20" s="36">
        <v>90.539259989999991</v>
      </c>
    </row>
    <row r="21" spans="1:43">
      <c r="A21" s="12"/>
      <c r="B21" s="12"/>
      <c r="C21" s="8" t="s">
        <v>96</v>
      </c>
      <c r="D21" s="8"/>
      <c r="E21" s="31" t="s">
        <v>92</v>
      </c>
      <c r="F21" s="36">
        <v>0.2</v>
      </c>
      <c r="G21" s="36">
        <v>0.3</v>
      </c>
      <c r="H21" s="36">
        <v>0.45</v>
      </c>
      <c r="I21" s="36">
        <v>0.6</v>
      </c>
      <c r="J21" s="36">
        <v>0.8</v>
      </c>
      <c r="K21" s="36">
        <v>2</v>
      </c>
      <c r="L21" s="36">
        <v>3.5</v>
      </c>
      <c r="M21" s="36">
        <v>5</v>
      </c>
      <c r="N21" s="36">
        <v>6.2</v>
      </c>
      <c r="O21" s="36">
        <v>7.4</v>
      </c>
      <c r="P21" s="36">
        <v>8.6</v>
      </c>
      <c r="Q21" s="36">
        <v>9.8000000000000007</v>
      </c>
      <c r="R21" s="36">
        <v>9.8000000000000007</v>
      </c>
      <c r="S21" s="36">
        <v>9.8000000000000007</v>
      </c>
      <c r="T21" s="36">
        <v>9.8000000000000007</v>
      </c>
      <c r="U21" s="36">
        <v>9.8000000000000007</v>
      </c>
      <c r="V21" s="36">
        <v>9.8000000000000007</v>
      </c>
      <c r="W21" s="36">
        <v>9.6999999999999993</v>
      </c>
      <c r="X21" s="36">
        <v>9.65</v>
      </c>
      <c r="Y21" s="36">
        <v>9.65</v>
      </c>
      <c r="Z21" s="36">
        <v>9.6</v>
      </c>
      <c r="AA21" s="36">
        <v>9.5</v>
      </c>
      <c r="AB21" s="36">
        <v>9.35</v>
      </c>
      <c r="AC21" s="36">
        <v>9.1999999999999993</v>
      </c>
      <c r="AD21" s="36">
        <v>9</v>
      </c>
      <c r="AE21" s="36">
        <v>7.8</v>
      </c>
      <c r="AF21" s="36">
        <v>6.3</v>
      </c>
      <c r="AG21" s="36">
        <v>0</v>
      </c>
      <c r="AH21" s="36">
        <v>0</v>
      </c>
      <c r="AI21" s="36">
        <v>0</v>
      </c>
      <c r="AJ21" s="36">
        <v>0</v>
      </c>
      <c r="AK21" s="36">
        <v>0</v>
      </c>
      <c r="AL21" s="36">
        <v>0</v>
      </c>
      <c r="AM21" s="36">
        <v>0</v>
      </c>
      <c r="AN21" s="36">
        <v>0</v>
      </c>
      <c r="AO21" s="36">
        <v>0</v>
      </c>
      <c r="AP21" s="36">
        <v>0</v>
      </c>
      <c r="AQ21" s="36">
        <v>0</v>
      </c>
    </row>
    <row r="22" spans="1:43">
      <c r="A22" s="12"/>
      <c r="B22" s="12"/>
      <c r="C22" s="8" t="s">
        <v>97</v>
      </c>
      <c r="D22" s="8"/>
      <c r="E22" s="31" t="s">
        <v>92</v>
      </c>
      <c r="F22" s="36">
        <v>5</v>
      </c>
      <c r="G22" s="36">
        <v>5</v>
      </c>
      <c r="H22" s="36">
        <v>5</v>
      </c>
      <c r="I22" s="36">
        <v>5</v>
      </c>
      <c r="J22" s="36">
        <v>5</v>
      </c>
      <c r="K22" s="36">
        <v>4.8</v>
      </c>
      <c r="L22" s="36">
        <v>4.4000000000000004</v>
      </c>
      <c r="M22" s="36">
        <v>3.5</v>
      </c>
      <c r="N22" s="36">
        <v>3.5</v>
      </c>
      <c r="O22" s="36">
        <v>3</v>
      </c>
      <c r="P22" s="36">
        <v>2.5</v>
      </c>
      <c r="Q22" s="36">
        <v>2</v>
      </c>
      <c r="R22" s="36">
        <v>0</v>
      </c>
      <c r="S22" s="36">
        <v>0</v>
      </c>
      <c r="T22" s="36">
        <v>0</v>
      </c>
      <c r="U22" s="36">
        <v>0</v>
      </c>
      <c r="V22" s="36">
        <v>0</v>
      </c>
      <c r="W22" s="36">
        <v>0</v>
      </c>
      <c r="X22" s="36">
        <v>0</v>
      </c>
      <c r="Y22" s="36">
        <v>0</v>
      </c>
      <c r="Z22" s="36">
        <v>0</v>
      </c>
      <c r="AA22" s="36">
        <v>0</v>
      </c>
      <c r="AB22" s="36">
        <v>0</v>
      </c>
      <c r="AC22" s="36">
        <v>0</v>
      </c>
      <c r="AD22" s="36">
        <v>0</v>
      </c>
      <c r="AE22" s="36">
        <v>0</v>
      </c>
      <c r="AF22" s="36">
        <v>0</v>
      </c>
      <c r="AG22" s="36">
        <v>0</v>
      </c>
      <c r="AH22" s="36">
        <v>0</v>
      </c>
      <c r="AI22" s="36">
        <v>0</v>
      </c>
      <c r="AJ22" s="36">
        <v>0</v>
      </c>
      <c r="AK22" s="36">
        <v>0</v>
      </c>
      <c r="AL22" s="36">
        <v>0</v>
      </c>
      <c r="AM22" s="36">
        <v>0</v>
      </c>
      <c r="AN22" s="36">
        <v>0</v>
      </c>
      <c r="AO22" s="36">
        <v>0</v>
      </c>
      <c r="AP22" s="36">
        <v>0</v>
      </c>
      <c r="AQ22" s="36">
        <v>0</v>
      </c>
    </row>
    <row r="23" spans="1:43">
      <c r="A23" s="12"/>
      <c r="B23" s="12"/>
      <c r="C23" s="8"/>
      <c r="D23" s="8"/>
      <c r="E23" s="31"/>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row>
    <row r="24" spans="1:43">
      <c r="A24" s="12"/>
      <c r="B24" s="34" t="s">
        <v>98</v>
      </c>
      <c r="C24" s="8"/>
      <c r="D24" s="8"/>
      <c r="E24" s="8"/>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row>
    <row r="25" spans="1:43">
      <c r="A25" s="12"/>
      <c r="B25" s="34" t="s">
        <v>99</v>
      </c>
      <c r="C25" s="8"/>
      <c r="D25" s="8"/>
      <c r="E25" s="8"/>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row>
    <row r="26" spans="1:43">
      <c r="A26" s="12"/>
      <c r="B26" s="34" t="s">
        <v>100</v>
      </c>
      <c r="C26" s="8"/>
      <c r="D26" s="8"/>
      <c r="E26" s="8"/>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row>
    <row r="27" spans="1:43">
      <c r="A27" s="12"/>
      <c r="B27" s="34"/>
      <c r="C27" s="8"/>
      <c r="D27" s="8"/>
      <c r="E27" s="8"/>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row>
    <row r="28" spans="1:43">
      <c r="A28" s="27" t="s">
        <v>101</v>
      </c>
      <c r="B28" s="27"/>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row>
    <row r="29" spans="1:43">
      <c r="A29" s="29"/>
      <c r="B29" s="29"/>
      <c r="C29" s="29" t="s">
        <v>48</v>
      </c>
      <c r="D29" s="29"/>
      <c r="E29" s="29" t="s">
        <v>49</v>
      </c>
      <c r="F29" s="30">
        <v>2023</v>
      </c>
      <c r="G29" s="30">
        <v>2024</v>
      </c>
      <c r="H29" s="30">
        <v>2025</v>
      </c>
      <c r="I29" s="30">
        <v>2026</v>
      </c>
      <c r="J29" s="30">
        <v>2027</v>
      </c>
      <c r="K29" s="30">
        <v>2028</v>
      </c>
      <c r="L29" s="30">
        <v>2029</v>
      </c>
      <c r="M29" s="30">
        <v>2030</v>
      </c>
      <c r="N29" s="30">
        <v>2031</v>
      </c>
      <c r="O29" s="30">
        <v>2032</v>
      </c>
      <c r="P29" s="30">
        <v>2033</v>
      </c>
      <c r="Q29" s="30">
        <v>2034</v>
      </c>
      <c r="R29" s="30">
        <v>2035</v>
      </c>
      <c r="S29" s="30">
        <v>2036</v>
      </c>
      <c r="T29" s="30">
        <v>2037</v>
      </c>
      <c r="U29" s="30">
        <v>2038</v>
      </c>
      <c r="V29" s="30">
        <v>2039</v>
      </c>
      <c r="W29" s="30">
        <v>2040</v>
      </c>
      <c r="X29" s="30">
        <v>2041</v>
      </c>
      <c r="Y29" s="30">
        <v>2042</v>
      </c>
      <c r="Z29" s="30">
        <v>2043</v>
      </c>
      <c r="AA29" s="30">
        <v>2044</v>
      </c>
      <c r="AB29" s="30">
        <v>2045</v>
      </c>
      <c r="AC29" s="30">
        <v>2046</v>
      </c>
      <c r="AD29" s="30">
        <v>2047</v>
      </c>
      <c r="AE29" s="30">
        <v>2048</v>
      </c>
      <c r="AF29" s="30">
        <v>2049</v>
      </c>
      <c r="AG29" s="30">
        <v>2050</v>
      </c>
      <c r="AH29" s="30">
        <v>2051</v>
      </c>
      <c r="AI29" s="30">
        <v>2052</v>
      </c>
      <c r="AJ29" s="30">
        <v>2053</v>
      </c>
      <c r="AK29" s="30">
        <v>2054</v>
      </c>
      <c r="AL29" s="30">
        <v>2055</v>
      </c>
      <c r="AM29" s="30">
        <v>2056</v>
      </c>
      <c r="AN29" s="30">
        <v>2057</v>
      </c>
      <c r="AO29" s="30">
        <v>2058</v>
      </c>
      <c r="AP29" s="30">
        <v>2059</v>
      </c>
      <c r="AQ29" s="30">
        <v>2060</v>
      </c>
    </row>
    <row r="30" spans="1:43">
      <c r="A30" s="12"/>
      <c r="B30" s="12" t="s">
        <v>102</v>
      </c>
      <c r="C30" s="8" t="s">
        <v>103</v>
      </c>
      <c r="D30" s="8"/>
      <c r="E30" s="31" t="s">
        <v>82</v>
      </c>
      <c r="F30" s="36">
        <v>152.16</v>
      </c>
      <c r="G30" s="36">
        <v>116.77</v>
      </c>
      <c r="H30" s="36">
        <v>87.7</v>
      </c>
      <c r="I30" s="36">
        <v>72.64</v>
      </c>
      <c r="J30" s="36">
        <v>64.88</v>
      </c>
      <c r="K30" s="36">
        <v>57.6</v>
      </c>
      <c r="L30" s="36">
        <v>50.93</v>
      </c>
      <c r="M30" s="36">
        <v>45.96</v>
      </c>
      <c r="N30" s="36">
        <v>46.11</v>
      </c>
      <c r="O30" s="36">
        <v>44.74</v>
      </c>
      <c r="P30" s="36">
        <v>44.76</v>
      </c>
      <c r="Q30" s="36">
        <v>43.37</v>
      </c>
      <c r="R30" s="36">
        <v>46.91</v>
      </c>
      <c r="S30" s="36">
        <v>46.04</v>
      </c>
      <c r="T30" s="36">
        <v>46.69</v>
      </c>
      <c r="U30" s="36">
        <v>50.64</v>
      </c>
      <c r="V30" s="36">
        <v>54.89</v>
      </c>
      <c r="W30" s="36">
        <v>55.68</v>
      </c>
      <c r="X30" s="36">
        <v>57.08</v>
      </c>
      <c r="Y30" s="36">
        <v>55.04</v>
      </c>
      <c r="Z30" s="36">
        <v>55.01</v>
      </c>
      <c r="AA30" s="36">
        <v>53.89</v>
      </c>
      <c r="AB30" s="36">
        <v>48.21</v>
      </c>
      <c r="AC30" s="36">
        <v>44.76</v>
      </c>
      <c r="AD30" s="36">
        <v>41.16</v>
      </c>
      <c r="AE30" s="36">
        <v>38.270000000000003</v>
      </c>
      <c r="AF30" s="36">
        <v>38.369999999999997</v>
      </c>
      <c r="AG30" s="36">
        <v>73.790000000000006</v>
      </c>
      <c r="AH30" s="36">
        <v>77.37</v>
      </c>
      <c r="AI30" s="36">
        <v>73.599999999999994</v>
      </c>
      <c r="AJ30" s="36">
        <v>79.36</v>
      </c>
      <c r="AK30" s="36">
        <v>74.02</v>
      </c>
      <c r="AL30" s="36">
        <v>46.61</v>
      </c>
      <c r="AM30" s="36">
        <v>41.56</v>
      </c>
      <c r="AN30" s="36">
        <v>38.19</v>
      </c>
      <c r="AO30" s="36">
        <v>36.11</v>
      </c>
      <c r="AP30" s="36">
        <v>34.61</v>
      </c>
      <c r="AQ30" s="36">
        <v>33.75</v>
      </c>
    </row>
    <row r="31" spans="1:43">
      <c r="A31" s="12"/>
      <c r="B31" s="12"/>
      <c r="C31" s="8" t="s">
        <v>104</v>
      </c>
      <c r="D31" s="8"/>
      <c r="E31" s="31" t="s">
        <v>82</v>
      </c>
      <c r="F31" s="36">
        <v>166.89</v>
      </c>
      <c r="G31" s="36">
        <v>127.28</v>
      </c>
      <c r="H31" s="36">
        <v>96.08</v>
      </c>
      <c r="I31" s="36">
        <v>79.790000000000006</v>
      </c>
      <c r="J31" s="36">
        <v>70.88</v>
      </c>
      <c r="K31" s="36">
        <v>62.47</v>
      </c>
      <c r="L31" s="36">
        <v>54.28</v>
      </c>
      <c r="M31" s="36">
        <v>47.03</v>
      </c>
      <c r="N31" s="36">
        <v>46.27</v>
      </c>
      <c r="O31" s="36">
        <v>44.01</v>
      </c>
      <c r="P31" s="36">
        <v>43.44</v>
      </c>
      <c r="Q31" s="36">
        <v>41.8</v>
      </c>
      <c r="R31" s="36">
        <v>46.1</v>
      </c>
      <c r="S31" s="36">
        <v>45.34</v>
      </c>
      <c r="T31" s="36">
        <v>46.14</v>
      </c>
      <c r="U31" s="36">
        <v>49.48</v>
      </c>
      <c r="V31" s="36">
        <v>53.95</v>
      </c>
      <c r="W31" s="36">
        <v>54.59</v>
      </c>
      <c r="X31" s="36">
        <v>55.39</v>
      </c>
      <c r="Y31" s="36">
        <v>53.64</v>
      </c>
      <c r="Z31" s="36">
        <v>53.73</v>
      </c>
      <c r="AA31" s="36">
        <v>53.09</v>
      </c>
      <c r="AB31" s="36">
        <v>48.5</v>
      </c>
      <c r="AC31" s="36">
        <v>44.35</v>
      </c>
      <c r="AD31" s="36">
        <v>41.11</v>
      </c>
      <c r="AE31" s="36">
        <v>37.57</v>
      </c>
      <c r="AF31" s="36">
        <v>37.24</v>
      </c>
      <c r="AG31" s="36">
        <v>70.709999999999994</v>
      </c>
      <c r="AH31" s="36">
        <v>73.599999999999994</v>
      </c>
      <c r="AI31" s="36">
        <v>69.45</v>
      </c>
      <c r="AJ31" s="36">
        <v>75.510000000000005</v>
      </c>
      <c r="AK31" s="36">
        <v>70.23</v>
      </c>
      <c r="AL31" s="36">
        <v>43.3</v>
      </c>
      <c r="AM31" s="36">
        <v>38.590000000000003</v>
      </c>
      <c r="AN31" s="36">
        <v>35.119999999999997</v>
      </c>
      <c r="AO31" s="36">
        <v>33.130000000000003</v>
      </c>
      <c r="AP31" s="36">
        <v>31.32</v>
      </c>
      <c r="AQ31" s="36">
        <v>30.51</v>
      </c>
    </row>
    <row r="32" spans="1:43">
      <c r="A32" s="12"/>
      <c r="B32" s="12"/>
      <c r="C32" s="8"/>
      <c r="D32" s="8"/>
      <c r="E32" s="31"/>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row>
    <row r="33" spans="1:43">
      <c r="A33" s="12"/>
      <c r="B33" s="12" t="s">
        <v>105</v>
      </c>
      <c r="C33" s="8" t="s">
        <v>106</v>
      </c>
      <c r="D33" s="8"/>
      <c r="E33" s="31" t="s">
        <v>107</v>
      </c>
      <c r="F33" s="36">
        <v>92.84</v>
      </c>
      <c r="G33" s="36">
        <v>77.58</v>
      </c>
      <c r="H33" s="36">
        <v>35.25</v>
      </c>
      <c r="I33" s="36">
        <v>14.98</v>
      </c>
      <c r="J33" s="36">
        <v>11.81</v>
      </c>
      <c r="K33" s="36">
        <v>9.39</v>
      </c>
      <c r="L33" s="36">
        <v>8.25</v>
      </c>
      <c r="M33" s="36">
        <v>6.12</v>
      </c>
      <c r="N33" s="36">
        <v>6.31</v>
      </c>
      <c r="O33" s="36">
        <v>6.26</v>
      </c>
      <c r="P33" s="36">
        <v>6.04</v>
      </c>
      <c r="Q33" s="36">
        <v>6.43</v>
      </c>
      <c r="R33" s="36">
        <v>9.9499999999999993</v>
      </c>
      <c r="S33" s="36">
        <v>10.51</v>
      </c>
      <c r="T33" s="36">
        <v>11.56</v>
      </c>
      <c r="U33" s="36">
        <v>13.94</v>
      </c>
      <c r="V33" s="36">
        <v>14.95</v>
      </c>
      <c r="W33" s="36">
        <v>14.37</v>
      </c>
      <c r="X33" s="36">
        <v>14.54</v>
      </c>
      <c r="Y33" s="36">
        <v>13.65</v>
      </c>
      <c r="Z33" s="36">
        <v>13.52</v>
      </c>
      <c r="AA33" s="36">
        <v>13.81</v>
      </c>
      <c r="AB33" s="36">
        <v>12.79</v>
      </c>
      <c r="AC33" s="36">
        <v>12.91</v>
      </c>
      <c r="AD33" s="36">
        <v>12.4</v>
      </c>
      <c r="AE33" s="36">
        <v>11.53</v>
      </c>
      <c r="AF33" s="36">
        <v>11.67</v>
      </c>
      <c r="AG33" s="36">
        <v>15.61</v>
      </c>
      <c r="AH33" s="36">
        <v>16.23</v>
      </c>
      <c r="AI33" s="36">
        <v>16.78</v>
      </c>
      <c r="AJ33" s="36">
        <v>19.77</v>
      </c>
      <c r="AK33" s="36">
        <v>20.11</v>
      </c>
      <c r="AL33" s="36">
        <v>14.15</v>
      </c>
      <c r="AM33" s="36">
        <v>12.82</v>
      </c>
      <c r="AN33" s="36">
        <v>11.96</v>
      </c>
      <c r="AO33" s="36">
        <v>10.51</v>
      </c>
      <c r="AP33" s="36">
        <v>9.3000000000000007</v>
      </c>
      <c r="AQ33" s="36">
        <v>8.69</v>
      </c>
    </row>
    <row r="34" spans="1:43">
      <c r="A34" s="12"/>
      <c r="B34" s="12"/>
      <c r="C34" s="8" t="s">
        <v>108</v>
      </c>
      <c r="D34" s="8"/>
      <c r="E34" s="31" t="s">
        <v>107</v>
      </c>
      <c r="F34" s="36">
        <v>2.75</v>
      </c>
      <c r="G34" s="36">
        <v>13.29</v>
      </c>
      <c r="H34" s="36">
        <v>36.07</v>
      </c>
      <c r="I34" s="36">
        <v>34.08</v>
      </c>
      <c r="J34" s="36">
        <v>27.49</v>
      </c>
      <c r="K34" s="36">
        <v>20.62</v>
      </c>
      <c r="L34" s="36">
        <v>17.82</v>
      </c>
      <c r="M34" s="36">
        <v>14.53</v>
      </c>
      <c r="N34" s="36">
        <v>15.81</v>
      </c>
      <c r="O34" s="36">
        <v>15.02</v>
      </c>
      <c r="P34" s="36">
        <v>15.57</v>
      </c>
      <c r="Q34" s="36">
        <v>14.21</v>
      </c>
      <c r="R34" s="36">
        <v>12.24</v>
      </c>
      <c r="S34" s="36">
        <v>11.19</v>
      </c>
      <c r="T34" s="36">
        <v>10.26</v>
      </c>
      <c r="U34" s="36">
        <v>9.27</v>
      </c>
      <c r="V34" s="36">
        <v>8.9700000000000006</v>
      </c>
      <c r="W34" s="36">
        <v>8.1999999999999993</v>
      </c>
      <c r="X34" s="36">
        <v>6.79</v>
      </c>
      <c r="Y34" s="36">
        <v>5.91</v>
      </c>
      <c r="Z34" s="36">
        <v>4.97</v>
      </c>
      <c r="AA34" s="36">
        <v>4.83</v>
      </c>
      <c r="AB34" s="36">
        <v>4.21</v>
      </c>
      <c r="AC34" s="36">
        <v>3.72</v>
      </c>
      <c r="AD34" s="36">
        <v>3.52</v>
      </c>
      <c r="AE34" s="36">
        <v>3.44</v>
      </c>
      <c r="AF34" s="36">
        <v>3.18</v>
      </c>
      <c r="AG34" s="36">
        <v>9.67</v>
      </c>
      <c r="AH34" s="36">
        <v>12.03</v>
      </c>
      <c r="AI34" s="36">
        <v>7.61</v>
      </c>
      <c r="AJ34" s="36">
        <v>6.73</v>
      </c>
      <c r="AK34" s="36">
        <v>4.76</v>
      </c>
      <c r="AL34" s="36">
        <v>4.38</v>
      </c>
      <c r="AM34" s="36">
        <v>2.48</v>
      </c>
      <c r="AN34" s="36">
        <v>2.31</v>
      </c>
      <c r="AO34" s="36">
        <v>3.32</v>
      </c>
      <c r="AP34" s="36">
        <v>3.99</v>
      </c>
      <c r="AQ34" s="36">
        <v>4.41</v>
      </c>
    </row>
    <row r="35" spans="1:43">
      <c r="A35" s="12"/>
      <c r="B35" s="12"/>
      <c r="C35" s="8" t="s">
        <v>109</v>
      </c>
      <c r="D35" s="8"/>
      <c r="E35" s="31" t="s">
        <v>107</v>
      </c>
      <c r="F35" s="36">
        <v>0.99</v>
      </c>
      <c r="G35" s="36">
        <v>3.29</v>
      </c>
      <c r="H35" s="36">
        <v>12.41</v>
      </c>
      <c r="I35" s="36">
        <v>22.68</v>
      </c>
      <c r="J35" s="36">
        <v>22.12</v>
      </c>
      <c r="K35" s="36">
        <v>22.67</v>
      </c>
      <c r="L35" s="36">
        <v>19.63</v>
      </c>
      <c r="M35" s="36">
        <v>18.98</v>
      </c>
      <c r="N35" s="36">
        <v>17.309999999999999</v>
      </c>
      <c r="O35" s="36">
        <v>16.23</v>
      </c>
      <c r="P35" s="36">
        <v>15.38</v>
      </c>
      <c r="Q35" s="36">
        <v>14.04</v>
      </c>
      <c r="R35" s="36">
        <v>11.87</v>
      </c>
      <c r="S35" s="36">
        <v>11.05</v>
      </c>
      <c r="T35" s="36">
        <v>10.41</v>
      </c>
      <c r="U35" s="36">
        <v>9.6300000000000008</v>
      </c>
      <c r="V35" s="36">
        <v>9.36</v>
      </c>
      <c r="W35" s="36">
        <v>9.52</v>
      </c>
      <c r="X35" s="36">
        <v>9.9700000000000006</v>
      </c>
      <c r="Y35" s="36">
        <v>10.07</v>
      </c>
      <c r="Z35" s="36">
        <v>10.76</v>
      </c>
      <c r="AA35" s="36">
        <v>9.9700000000000006</v>
      </c>
      <c r="AB35" s="36">
        <v>9.1999999999999993</v>
      </c>
      <c r="AC35" s="36">
        <v>6.63</v>
      </c>
      <c r="AD35" s="36">
        <v>6.16</v>
      </c>
      <c r="AE35" s="36">
        <v>4.76</v>
      </c>
      <c r="AF35" s="36">
        <v>4.7</v>
      </c>
      <c r="AG35" s="36">
        <v>31.59</v>
      </c>
      <c r="AH35" s="36">
        <v>31.44</v>
      </c>
      <c r="AI35" s="36">
        <v>27.63</v>
      </c>
      <c r="AJ35" s="36">
        <v>30.63</v>
      </c>
      <c r="AK35" s="36">
        <v>15.51</v>
      </c>
      <c r="AL35" s="36">
        <v>4.33</v>
      </c>
      <c r="AM35" s="36">
        <v>5.0599999999999996</v>
      </c>
      <c r="AN35" s="36">
        <v>4.5</v>
      </c>
      <c r="AO35" s="36">
        <v>3.45</v>
      </c>
      <c r="AP35" s="36">
        <v>3.32</v>
      </c>
      <c r="AQ35" s="36">
        <v>2.89</v>
      </c>
    </row>
    <row r="36" spans="1:43">
      <c r="A36" s="12"/>
      <c r="B36" s="12"/>
      <c r="C36" s="8" t="s">
        <v>110</v>
      </c>
      <c r="D36" s="8"/>
      <c r="E36" s="31" t="s">
        <v>107</v>
      </c>
      <c r="F36" s="36">
        <v>0.45</v>
      </c>
      <c r="G36" s="36">
        <v>0.82</v>
      </c>
      <c r="H36" s="36">
        <v>3.66</v>
      </c>
      <c r="I36" s="36">
        <v>7.04</v>
      </c>
      <c r="J36" s="36">
        <v>8.6199999999999992</v>
      </c>
      <c r="K36" s="36">
        <v>9.9600000000000009</v>
      </c>
      <c r="L36" s="36">
        <v>10.28</v>
      </c>
      <c r="M36" s="36">
        <v>12.59</v>
      </c>
      <c r="N36" s="36">
        <v>12.41</v>
      </c>
      <c r="O36" s="36">
        <v>12.01</v>
      </c>
      <c r="P36" s="36">
        <v>13.25</v>
      </c>
      <c r="Q36" s="36">
        <v>12.76</v>
      </c>
      <c r="R36" s="36">
        <v>11.79</v>
      </c>
      <c r="S36" s="36">
        <v>11.79</v>
      </c>
      <c r="T36" s="36">
        <v>11.87</v>
      </c>
      <c r="U36" s="36">
        <v>11.48</v>
      </c>
      <c r="V36" s="36">
        <v>12.71</v>
      </c>
      <c r="W36" s="36">
        <v>23.45</v>
      </c>
      <c r="X36" s="36">
        <v>28.46</v>
      </c>
      <c r="Y36" s="36">
        <v>28.67</v>
      </c>
      <c r="Z36" s="36">
        <v>30.15</v>
      </c>
      <c r="AA36" s="36">
        <v>31.24</v>
      </c>
      <c r="AB36" s="36">
        <v>19.850000000000001</v>
      </c>
      <c r="AC36" s="36">
        <v>11.96</v>
      </c>
      <c r="AD36" s="36">
        <v>8.25</v>
      </c>
      <c r="AE36" s="36">
        <v>6.55</v>
      </c>
      <c r="AF36" s="36">
        <v>6.89</v>
      </c>
      <c r="AG36" s="36">
        <v>14.24</v>
      </c>
      <c r="AH36" s="36">
        <v>13.96</v>
      </c>
      <c r="AI36" s="36">
        <v>17.55</v>
      </c>
      <c r="AJ36" s="36">
        <v>15.66</v>
      </c>
      <c r="AK36" s="36">
        <v>28.42</v>
      </c>
      <c r="AL36" s="36">
        <v>7.49</v>
      </c>
      <c r="AM36" s="36">
        <v>7.26</v>
      </c>
      <c r="AN36" s="36">
        <v>5.42</v>
      </c>
      <c r="AO36" s="36">
        <v>5.69</v>
      </c>
      <c r="AP36" s="36">
        <v>5.4</v>
      </c>
      <c r="AQ36" s="36">
        <v>4.8600000000000003</v>
      </c>
    </row>
    <row r="37" spans="1:43">
      <c r="A37" s="37"/>
      <c r="B37" s="12"/>
      <c r="C37" s="8" t="s">
        <v>111</v>
      </c>
      <c r="D37" s="8"/>
      <c r="E37" s="31" t="s">
        <v>107</v>
      </c>
      <c r="F37" s="36">
        <v>0.9</v>
      </c>
      <c r="G37" s="36">
        <v>1.41</v>
      </c>
      <c r="H37" s="36">
        <v>4.6900000000000004</v>
      </c>
      <c r="I37" s="36">
        <v>8.0399999999999991</v>
      </c>
      <c r="J37" s="36">
        <v>10.72</v>
      </c>
      <c r="K37" s="36">
        <v>8.9700000000000006</v>
      </c>
      <c r="L37" s="36">
        <v>8.57</v>
      </c>
      <c r="M37" s="36">
        <v>8.83</v>
      </c>
      <c r="N37" s="36">
        <v>8.33</v>
      </c>
      <c r="O37" s="36">
        <v>8.42</v>
      </c>
      <c r="P37" s="36">
        <v>8.2100000000000009</v>
      </c>
      <c r="Q37" s="36">
        <v>8.9700000000000006</v>
      </c>
      <c r="R37" s="36">
        <v>9.67</v>
      </c>
      <c r="S37" s="36">
        <v>10.92</v>
      </c>
      <c r="T37" s="36">
        <v>12.68</v>
      </c>
      <c r="U37" s="36">
        <v>20.29</v>
      </c>
      <c r="V37" s="36">
        <v>23.58</v>
      </c>
      <c r="W37" s="36">
        <v>15.53</v>
      </c>
      <c r="X37" s="36">
        <v>14.95</v>
      </c>
      <c r="Y37" s="36">
        <v>15.57</v>
      </c>
      <c r="Z37" s="36">
        <v>16.86</v>
      </c>
      <c r="AA37" s="36">
        <v>17.12</v>
      </c>
      <c r="AB37" s="36">
        <v>26.66</v>
      </c>
      <c r="AC37" s="36">
        <v>33.33</v>
      </c>
      <c r="AD37" s="36">
        <v>33.979999999999997</v>
      </c>
      <c r="AE37" s="36">
        <v>35</v>
      </c>
      <c r="AF37" s="36">
        <v>34.51</v>
      </c>
      <c r="AG37" s="36">
        <v>8.09</v>
      </c>
      <c r="AH37" s="36">
        <v>8.2200000000000006</v>
      </c>
      <c r="AI37" s="36">
        <v>13.39</v>
      </c>
      <c r="AJ37" s="36">
        <v>12.67</v>
      </c>
      <c r="AK37" s="36">
        <v>17.63</v>
      </c>
      <c r="AL37" s="36">
        <v>39.76</v>
      </c>
      <c r="AM37" s="36">
        <v>37.840000000000003</v>
      </c>
      <c r="AN37" s="36">
        <v>37.29</v>
      </c>
      <c r="AO37" s="36">
        <v>35.82</v>
      </c>
      <c r="AP37" s="36">
        <v>36.479999999999997</v>
      </c>
      <c r="AQ37" s="36">
        <v>36.159999999999997</v>
      </c>
    </row>
    <row r="38" spans="1:43">
      <c r="A38" s="37"/>
      <c r="B38" s="12"/>
      <c r="C38" s="8" t="s">
        <v>112</v>
      </c>
      <c r="D38" s="8"/>
      <c r="E38" s="31" t="s">
        <v>107</v>
      </c>
      <c r="F38" s="36">
        <v>1.89</v>
      </c>
      <c r="G38" s="36">
        <v>3.31</v>
      </c>
      <c r="H38" s="36">
        <v>6.75</v>
      </c>
      <c r="I38" s="36">
        <v>12.18</v>
      </c>
      <c r="J38" s="36">
        <v>18.41</v>
      </c>
      <c r="K38" s="36">
        <v>28.33</v>
      </c>
      <c r="L38" s="36">
        <v>35.42</v>
      </c>
      <c r="M38" s="36">
        <v>38.770000000000003</v>
      </c>
      <c r="N38" s="36">
        <v>39.53</v>
      </c>
      <c r="O38" s="36">
        <v>41.84</v>
      </c>
      <c r="P38" s="36">
        <v>41.46</v>
      </c>
      <c r="Q38" s="36">
        <v>43.54</v>
      </c>
      <c r="R38" s="36">
        <v>44.45</v>
      </c>
      <c r="S38" s="36">
        <v>44.49</v>
      </c>
      <c r="T38" s="36">
        <v>43.23</v>
      </c>
      <c r="U38" s="36">
        <v>35.380000000000003</v>
      </c>
      <c r="V38" s="36">
        <v>30.43</v>
      </c>
      <c r="W38" s="36">
        <v>28.93</v>
      </c>
      <c r="X38" s="36">
        <v>25.29</v>
      </c>
      <c r="Y38" s="36">
        <v>26.13</v>
      </c>
      <c r="Z38" s="36">
        <v>23.74</v>
      </c>
      <c r="AA38" s="36">
        <v>23.02</v>
      </c>
      <c r="AB38" s="36">
        <v>27.29</v>
      </c>
      <c r="AC38" s="36">
        <v>31.45</v>
      </c>
      <c r="AD38" s="36">
        <v>35.68</v>
      </c>
      <c r="AE38" s="36">
        <v>38.71</v>
      </c>
      <c r="AF38" s="36">
        <v>39.01</v>
      </c>
      <c r="AG38" s="36">
        <v>20.72</v>
      </c>
      <c r="AH38" s="36">
        <v>17.989999999999998</v>
      </c>
      <c r="AI38" s="36">
        <v>16.93</v>
      </c>
      <c r="AJ38" s="36">
        <v>14.42</v>
      </c>
      <c r="AK38" s="36">
        <v>13.44</v>
      </c>
      <c r="AL38" s="36">
        <v>29.77</v>
      </c>
      <c r="AM38" s="36">
        <v>34.4</v>
      </c>
      <c r="AN38" s="36">
        <v>38.35</v>
      </c>
      <c r="AO38" s="36">
        <v>41.05</v>
      </c>
      <c r="AP38" s="36">
        <v>41.4</v>
      </c>
      <c r="AQ38" s="36">
        <v>42.9</v>
      </c>
    </row>
    <row r="39" spans="1:43">
      <c r="A39" s="37"/>
      <c r="B39" s="12"/>
      <c r="C39" s="8" t="s">
        <v>113</v>
      </c>
      <c r="D39" s="8"/>
      <c r="E39" s="31" t="s">
        <v>107</v>
      </c>
      <c r="F39" s="36">
        <v>0.18</v>
      </c>
      <c r="G39" s="36">
        <v>0.3</v>
      </c>
      <c r="H39" s="36">
        <v>1.17</v>
      </c>
      <c r="I39" s="36">
        <v>1</v>
      </c>
      <c r="J39" s="36">
        <v>0.83</v>
      </c>
      <c r="K39" s="36">
        <v>0.06</v>
      </c>
      <c r="L39" s="36">
        <v>0.02</v>
      </c>
      <c r="M39" s="36">
        <v>0.18</v>
      </c>
      <c r="N39" s="36">
        <v>0.28999999999999998</v>
      </c>
      <c r="O39" s="36">
        <v>0.22</v>
      </c>
      <c r="P39" s="36">
        <v>0.09</v>
      </c>
      <c r="Q39" s="36">
        <v>0.05</v>
      </c>
      <c r="R39" s="36">
        <v>0.03</v>
      </c>
      <c r="S39" s="36">
        <v>0.05</v>
      </c>
      <c r="T39" s="36">
        <v>0</v>
      </c>
      <c r="U39" s="36">
        <v>0.01</v>
      </c>
      <c r="V39" s="36">
        <v>0</v>
      </c>
      <c r="W39" s="36">
        <v>0</v>
      </c>
      <c r="X39" s="36">
        <v>0</v>
      </c>
      <c r="Y39" s="36">
        <v>0</v>
      </c>
      <c r="Z39" s="36">
        <v>0</v>
      </c>
      <c r="AA39" s="36">
        <v>0</v>
      </c>
      <c r="AB39" s="36">
        <v>0</v>
      </c>
      <c r="AC39" s="36">
        <v>0</v>
      </c>
      <c r="AD39" s="36">
        <v>0.01</v>
      </c>
      <c r="AE39" s="36">
        <v>0.01</v>
      </c>
      <c r="AF39" s="36">
        <v>0.04</v>
      </c>
      <c r="AG39" s="36">
        <v>0.08</v>
      </c>
      <c r="AH39" s="36">
        <v>0.14000000000000001</v>
      </c>
      <c r="AI39" s="36">
        <v>0.1</v>
      </c>
      <c r="AJ39" s="36">
        <v>0.13</v>
      </c>
      <c r="AK39" s="36">
        <v>0.14000000000000001</v>
      </c>
      <c r="AL39" s="36">
        <v>0.12</v>
      </c>
      <c r="AM39" s="36">
        <v>0.14000000000000001</v>
      </c>
      <c r="AN39" s="36">
        <v>0.18</v>
      </c>
      <c r="AO39" s="36">
        <v>0.15</v>
      </c>
      <c r="AP39" s="36">
        <v>0.11</v>
      </c>
      <c r="AQ39" s="36">
        <v>0.11</v>
      </c>
    </row>
    <row r="40" spans="1:43">
      <c r="A40" s="12"/>
      <c r="B40" s="12"/>
      <c r="C40" s="8"/>
      <c r="D40" s="8"/>
      <c r="E40" s="31"/>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row>
    <row r="41" spans="1:43">
      <c r="A41" s="12"/>
      <c r="B41" s="12"/>
      <c r="C41" s="8" t="s">
        <v>114</v>
      </c>
      <c r="D41" s="8"/>
      <c r="E41" s="31" t="s">
        <v>82</v>
      </c>
      <c r="F41" s="36">
        <v>85.28</v>
      </c>
      <c r="G41" s="36">
        <v>39.83</v>
      </c>
      <c r="H41" s="36">
        <v>8.3800000000000008</v>
      </c>
      <c r="I41" s="36">
        <v>4.2</v>
      </c>
      <c r="J41" s="36">
        <v>2.21</v>
      </c>
      <c r="K41" s="36">
        <v>7.0000000000000007E-2</v>
      </c>
      <c r="L41" s="36">
        <v>0.05</v>
      </c>
      <c r="M41" s="36">
        <v>0.05</v>
      </c>
      <c r="N41" s="36">
        <v>0.05</v>
      </c>
      <c r="O41" s="36">
        <v>0.05</v>
      </c>
      <c r="P41" s="36">
        <v>1.2</v>
      </c>
      <c r="Q41" s="36">
        <v>2.2000000000000002</v>
      </c>
      <c r="R41" s="36">
        <v>2.21</v>
      </c>
      <c r="S41" s="36">
        <v>2.21</v>
      </c>
      <c r="T41" s="36">
        <v>2.21</v>
      </c>
      <c r="U41" s="36">
        <v>2.31</v>
      </c>
      <c r="V41" s="36">
        <v>2.31</v>
      </c>
      <c r="W41" s="36">
        <v>2.34</v>
      </c>
      <c r="X41" s="36">
        <v>2.31</v>
      </c>
      <c r="Y41" s="36">
        <v>2.31</v>
      </c>
      <c r="Z41" s="36">
        <v>2.31</v>
      </c>
      <c r="AA41" s="36">
        <v>2.58</v>
      </c>
      <c r="AB41" s="36">
        <v>2.44</v>
      </c>
      <c r="AC41" s="36">
        <v>2.33</v>
      </c>
      <c r="AD41" s="36">
        <v>2.31</v>
      </c>
      <c r="AE41" s="36">
        <v>2.31</v>
      </c>
      <c r="AF41" s="36">
        <v>2.31</v>
      </c>
      <c r="AG41" s="36">
        <v>2.52</v>
      </c>
      <c r="AH41" s="36">
        <v>2.96</v>
      </c>
      <c r="AI41" s="36">
        <v>4.26</v>
      </c>
      <c r="AJ41" s="36">
        <v>5.16</v>
      </c>
      <c r="AK41" s="36">
        <v>5.01</v>
      </c>
      <c r="AL41" s="36">
        <v>3.29</v>
      </c>
      <c r="AM41" s="36">
        <v>4.29</v>
      </c>
      <c r="AN41" s="36">
        <v>3.73</v>
      </c>
      <c r="AO41" s="36">
        <v>2.64</v>
      </c>
      <c r="AP41" s="36">
        <v>2.3199999999999998</v>
      </c>
      <c r="AQ41" s="36">
        <v>2.31</v>
      </c>
    </row>
    <row r="42" spans="1:43">
      <c r="A42" s="12"/>
      <c r="B42" s="12"/>
      <c r="C42" s="8" t="s">
        <v>115</v>
      </c>
      <c r="D42" s="8"/>
      <c r="E42" s="31" t="s">
        <v>82</v>
      </c>
      <c r="F42" s="36">
        <v>112.17</v>
      </c>
      <c r="G42" s="36">
        <v>82.32</v>
      </c>
      <c r="H42" s="36">
        <v>27.78</v>
      </c>
      <c r="I42" s="36">
        <v>13.93</v>
      </c>
      <c r="J42" s="36">
        <v>6.4</v>
      </c>
      <c r="K42" s="36">
        <v>2.21</v>
      </c>
      <c r="L42" s="36">
        <v>7.0000000000000007E-2</v>
      </c>
      <c r="M42" s="36">
        <v>0.78</v>
      </c>
      <c r="N42" s="36">
        <v>1.73</v>
      </c>
      <c r="O42" s="36">
        <v>2.2000000000000002</v>
      </c>
      <c r="P42" s="36">
        <v>2.21</v>
      </c>
      <c r="Q42" s="36">
        <v>2.21</v>
      </c>
      <c r="R42" s="36">
        <v>2.2200000000000002</v>
      </c>
      <c r="S42" s="36">
        <v>2.31</v>
      </c>
      <c r="T42" s="36">
        <v>2.4500000000000002</v>
      </c>
      <c r="U42" s="36">
        <v>3.64</v>
      </c>
      <c r="V42" s="36">
        <v>5.28</v>
      </c>
      <c r="W42" s="36">
        <v>5.28</v>
      </c>
      <c r="X42" s="36">
        <v>4.75</v>
      </c>
      <c r="Y42" s="36">
        <v>3.31</v>
      </c>
      <c r="Z42" s="36">
        <v>5.0599999999999996</v>
      </c>
      <c r="AA42" s="36">
        <v>5.28</v>
      </c>
      <c r="AB42" s="36">
        <v>5.31</v>
      </c>
      <c r="AC42" s="36">
        <v>5.26</v>
      </c>
      <c r="AD42" s="36">
        <v>3.41</v>
      </c>
      <c r="AE42" s="36">
        <v>2.94</v>
      </c>
      <c r="AF42" s="36">
        <v>2.4700000000000002</v>
      </c>
      <c r="AG42" s="36">
        <v>5.28</v>
      </c>
      <c r="AH42" s="36">
        <v>5.48</v>
      </c>
      <c r="AI42" s="36">
        <v>6</v>
      </c>
      <c r="AJ42" s="36">
        <v>11.07</v>
      </c>
      <c r="AK42" s="36">
        <v>10.9</v>
      </c>
      <c r="AL42" s="36">
        <v>5.57</v>
      </c>
      <c r="AM42" s="36">
        <v>6.46</v>
      </c>
      <c r="AN42" s="36">
        <v>4.6100000000000003</v>
      </c>
      <c r="AO42" s="36">
        <v>3.5</v>
      </c>
      <c r="AP42" s="36">
        <v>2.5299999999999998</v>
      </c>
      <c r="AQ42" s="36">
        <v>2.39</v>
      </c>
    </row>
    <row r="43" spans="1:43">
      <c r="A43" s="12"/>
      <c r="B43" s="12"/>
      <c r="C43" s="8" t="s">
        <v>116</v>
      </c>
      <c r="D43" s="8"/>
      <c r="E43" s="31" t="s">
        <v>82</v>
      </c>
      <c r="F43" s="36">
        <v>198.23</v>
      </c>
      <c r="G43" s="36">
        <v>151.54</v>
      </c>
      <c r="H43" s="36">
        <v>120.22</v>
      </c>
      <c r="I43" s="36">
        <v>106.95</v>
      </c>
      <c r="J43" s="36">
        <v>102.89</v>
      </c>
      <c r="K43" s="36">
        <v>98.86</v>
      </c>
      <c r="L43" s="36">
        <v>96.4</v>
      </c>
      <c r="M43" s="36">
        <v>91.03</v>
      </c>
      <c r="N43" s="36">
        <v>91.5</v>
      </c>
      <c r="O43" s="36">
        <v>91.38</v>
      </c>
      <c r="P43" s="36">
        <v>91.47</v>
      </c>
      <c r="Q43" s="36">
        <v>92</v>
      </c>
      <c r="R43" s="36">
        <v>99.9</v>
      </c>
      <c r="S43" s="36">
        <v>101.99</v>
      </c>
      <c r="T43" s="36">
        <v>106.05</v>
      </c>
      <c r="U43" s="36">
        <v>118.01</v>
      </c>
      <c r="V43" s="36">
        <v>129.16999999999999</v>
      </c>
      <c r="W43" s="36">
        <v>126.35</v>
      </c>
      <c r="X43" s="36">
        <v>123.31</v>
      </c>
      <c r="Y43" s="36">
        <v>119.03</v>
      </c>
      <c r="Z43" s="36">
        <v>117.54</v>
      </c>
      <c r="AA43" s="36">
        <v>117.05</v>
      </c>
      <c r="AB43" s="36">
        <v>112.53</v>
      </c>
      <c r="AC43" s="36">
        <v>114.86</v>
      </c>
      <c r="AD43" s="36">
        <v>110.18</v>
      </c>
      <c r="AE43" s="36">
        <v>109.04</v>
      </c>
      <c r="AF43" s="36">
        <v>110.02</v>
      </c>
      <c r="AG43" s="36">
        <v>189.15</v>
      </c>
      <c r="AH43" s="36">
        <v>197.49</v>
      </c>
      <c r="AI43" s="36">
        <v>185.1</v>
      </c>
      <c r="AJ43" s="36">
        <v>197.92</v>
      </c>
      <c r="AK43" s="36">
        <v>178.01</v>
      </c>
      <c r="AL43" s="36">
        <v>128.19</v>
      </c>
      <c r="AM43" s="36">
        <v>112.23</v>
      </c>
      <c r="AN43" s="36">
        <v>105.83</v>
      </c>
      <c r="AO43" s="36">
        <v>101.28</v>
      </c>
      <c r="AP43" s="36">
        <v>98.84</v>
      </c>
      <c r="AQ43" s="36">
        <v>96.26</v>
      </c>
    </row>
    <row r="44" spans="1:43">
      <c r="A44" s="12"/>
      <c r="B44" s="12"/>
      <c r="C44" s="8" t="s">
        <v>117</v>
      </c>
      <c r="D44" s="8"/>
      <c r="E44" s="31" t="s">
        <v>82</v>
      </c>
      <c r="F44" s="36">
        <v>218.69</v>
      </c>
      <c r="G44" s="36">
        <v>168.92</v>
      </c>
      <c r="H44" s="36">
        <v>135.54</v>
      </c>
      <c r="I44" s="36">
        <v>122.65</v>
      </c>
      <c r="J44" s="36">
        <v>118.11</v>
      </c>
      <c r="K44" s="36">
        <v>115.14</v>
      </c>
      <c r="L44" s="36">
        <v>111.79</v>
      </c>
      <c r="M44" s="36">
        <v>104.52</v>
      </c>
      <c r="N44" s="36">
        <v>105.9</v>
      </c>
      <c r="O44" s="36">
        <v>105.41</v>
      </c>
      <c r="P44" s="36">
        <v>104.77</v>
      </c>
      <c r="Q44" s="36">
        <v>107.31</v>
      </c>
      <c r="R44" s="36">
        <v>126.81</v>
      </c>
      <c r="S44" s="36">
        <v>128.94999999999999</v>
      </c>
      <c r="T44" s="36">
        <v>135.08000000000001</v>
      </c>
      <c r="U44" s="36">
        <v>170.33</v>
      </c>
      <c r="V44" s="36">
        <v>189.29</v>
      </c>
      <c r="W44" s="36">
        <v>181.11</v>
      </c>
      <c r="X44" s="36">
        <v>183.02</v>
      </c>
      <c r="Y44" s="36">
        <v>180</v>
      </c>
      <c r="Z44" s="36">
        <v>176.25</v>
      </c>
      <c r="AA44" s="36">
        <v>163.86</v>
      </c>
      <c r="AB44" s="36">
        <v>146.35</v>
      </c>
      <c r="AC44" s="36">
        <v>136.85</v>
      </c>
      <c r="AD44" s="36">
        <v>130.38999999999999</v>
      </c>
      <c r="AE44" s="36">
        <v>134.06</v>
      </c>
      <c r="AF44" s="36">
        <v>133.61000000000001</v>
      </c>
      <c r="AG44" s="36">
        <v>236.87</v>
      </c>
      <c r="AH44" s="36">
        <v>248.22</v>
      </c>
      <c r="AI44" s="36">
        <v>246.34</v>
      </c>
      <c r="AJ44" s="36">
        <v>259.56</v>
      </c>
      <c r="AK44" s="36">
        <v>240.96</v>
      </c>
      <c r="AL44" s="36">
        <v>150.97</v>
      </c>
      <c r="AM44" s="36">
        <v>137.29</v>
      </c>
      <c r="AN44" s="36">
        <v>128.91999999999999</v>
      </c>
      <c r="AO44" s="36">
        <v>124.01</v>
      </c>
      <c r="AP44" s="36">
        <v>120.72</v>
      </c>
      <c r="AQ44" s="36">
        <v>117.99</v>
      </c>
    </row>
    <row r="45" spans="1:43">
      <c r="A45" s="12"/>
      <c r="B45" s="12"/>
      <c r="C45" s="8"/>
      <c r="D45" s="8"/>
      <c r="E45" s="31"/>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row>
    <row r="46" spans="1:43">
      <c r="A46" s="12"/>
      <c r="B46" s="12"/>
      <c r="C46" s="8" t="s">
        <v>118</v>
      </c>
      <c r="D46" s="8"/>
      <c r="E46" s="31" t="s">
        <v>82</v>
      </c>
      <c r="F46" s="36">
        <v>43.11</v>
      </c>
      <c r="G46" s="36">
        <v>36.54</v>
      </c>
      <c r="H46" s="36">
        <v>37.6</v>
      </c>
      <c r="I46" s="36">
        <v>40.340000000000003</v>
      </c>
      <c r="J46" s="36">
        <v>43.73</v>
      </c>
      <c r="K46" s="36">
        <v>46.23</v>
      </c>
      <c r="L46" s="36">
        <v>46.47</v>
      </c>
      <c r="M46" s="36">
        <v>43.1</v>
      </c>
      <c r="N46" s="36">
        <v>43.26</v>
      </c>
      <c r="O46" s="36">
        <v>43.75</v>
      </c>
      <c r="P46" s="36">
        <v>42.16</v>
      </c>
      <c r="Q46" s="36">
        <v>42.93</v>
      </c>
      <c r="R46" s="36">
        <v>54.41</v>
      </c>
      <c r="S46" s="36">
        <v>52.73</v>
      </c>
      <c r="T46" s="36">
        <v>52.56</v>
      </c>
      <c r="U46" s="36">
        <v>54.46</v>
      </c>
      <c r="V46" s="36">
        <v>57.62</v>
      </c>
      <c r="W46" s="36">
        <v>54.96</v>
      </c>
      <c r="X46" s="36">
        <v>54.46</v>
      </c>
      <c r="Y46" s="36">
        <v>53.13</v>
      </c>
      <c r="Z46" s="36">
        <v>50.35</v>
      </c>
      <c r="AA46" s="36">
        <v>47.59</v>
      </c>
      <c r="AB46" s="36">
        <v>43.06</v>
      </c>
      <c r="AC46" s="36">
        <v>42.76</v>
      </c>
      <c r="AD46" s="36">
        <v>42.19</v>
      </c>
      <c r="AE46" s="36">
        <v>43.58</v>
      </c>
      <c r="AF46" s="36">
        <v>45.33</v>
      </c>
      <c r="AG46" s="36">
        <v>73.89</v>
      </c>
      <c r="AH46" s="36">
        <v>74.05</v>
      </c>
      <c r="AI46" s="36">
        <v>71</v>
      </c>
      <c r="AJ46" s="36">
        <v>74.55</v>
      </c>
      <c r="AK46" s="36">
        <v>71.27</v>
      </c>
      <c r="AL46" s="36">
        <v>50.31</v>
      </c>
      <c r="AM46" s="36">
        <v>48.19</v>
      </c>
      <c r="AN46" s="36">
        <v>45.72</v>
      </c>
      <c r="AO46" s="36">
        <v>46.69</v>
      </c>
      <c r="AP46" s="36">
        <v>43.39</v>
      </c>
      <c r="AQ46" s="36">
        <v>44.17</v>
      </c>
    </row>
    <row r="47" spans="1:43">
      <c r="A47" s="12"/>
      <c r="B47" s="34" t="s">
        <v>119</v>
      </c>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row>
    <row r="48" spans="1:43">
      <c r="A48" s="27" t="s">
        <v>120</v>
      </c>
      <c r="B48" s="27"/>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row>
    <row r="49" spans="1:67">
      <c r="A49" s="29"/>
      <c r="B49" s="29"/>
      <c r="C49" s="29" t="s">
        <v>48</v>
      </c>
      <c r="D49" s="29"/>
      <c r="E49" s="29" t="s">
        <v>49</v>
      </c>
      <c r="F49" s="30">
        <v>2023</v>
      </c>
      <c r="G49" s="30">
        <v>2024</v>
      </c>
      <c r="H49" s="30">
        <v>2025</v>
      </c>
      <c r="I49" s="30">
        <v>2026</v>
      </c>
      <c r="J49" s="30">
        <v>2027</v>
      </c>
      <c r="K49" s="30">
        <v>2028</v>
      </c>
      <c r="L49" s="30">
        <v>2029</v>
      </c>
      <c r="M49" s="30">
        <v>2030</v>
      </c>
      <c r="N49" s="30">
        <v>2031</v>
      </c>
      <c r="O49" s="30">
        <v>2032</v>
      </c>
      <c r="P49" s="30">
        <v>2033</v>
      </c>
      <c r="Q49" s="30">
        <v>2034</v>
      </c>
      <c r="R49" s="30">
        <v>2035</v>
      </c>
      <c r="S49" s="30">
        <v>2036</v>
      </c>
      <c r="T49" s="30">
        <v>2037</v>
      </c>
      <c r="U49" s="30">
        <v>2038</v>
      </c>
      <c r="V49" s="30">
        <v>2039</v>
      </c>
      <c r="W49" s="30">
        <v>2040</v>
      </c>
      <c r="X49" s="30">
        <v>2041</v>
      </c>
      <c r="Y49" s="30">
        <v>2042</v>
      </c>
      <c r="Z49" s="30">
        <v>2043</v>
      </c>
      <c r="AA49" s="30">
        <v>2044</v>
      </c>
      <c r="AB49" s="30">
        <v>2045</v>
      </c>
      <c r="AC49" s="30">
        <v>2046</v>
      </c>
      <c r="AD49" s="30">
        <v>2047</v>
      </c>
      <c r="AE49" s="30">
        <v>2048</v>
      </c>
      <c r="AF49" s="30">
        <v>2049</v>
      </c>
      <c r="AG49" s="30">
        <v>2050</v>
      </c>
      <c r="AH49" s="30">
        <v>2051</v>
      </c>
      <c r="AI49" s="30">
        <v>2052</v>
      </c>
      <c r="AJ49" s="30">
        <v>2053</v>
      </c>
      <c r="AK49" s="30">
        <v>2054</v>
      </c>
      <c r="AL49" s="30">
        <v>2055</v>
      </c>
      <c r="AM49" s="30">
        <v>2056</v>
      </c>
      <c r="AN49" s="30">
        <v>2057</v>
      </c>
      <c r="AO49" s="30">
        <v>2058</v>
      </c>
      <c r="AP49" s="30">
        <v>2059</v>
      </c>
      <c r="AQ49" s="30">
        <v>2060</v>
      </c>
    </row>
    <row r="50" spans="1:67">
      <c r="A50" s="12"/>
      <c r="B50" s="12" t="s">
        <v>121</v>
      </c>
      <c r="C50" s="8" t="s">
        <v>122</v>
      </c>
      <c r="D50" s="8"/>
      <c r="E50" s="31" t="s">
        <v>82</v>
      </c>
      <c r="F50" s="36">
        <v>211.68</v>
      </c>
      <c r="G50" s="36">
        <v>170.94</v>
      </c>
      <c r="H50" s="36">
        <v>131.26</v>
      </c>
      <c r="I50" s="36">
        <v>111.09</v>
      </c>
      <c r="J50" s="36">
        <v>102.93</v>
      </c>
      <c r="K50" s="36">
        <v>94.68</v>
      </c>
      <c r="L50" s="36">
        <v>88.35</v>
      </c>
      <c r="M50" s="36">
        <v>75.11</v>
      </c>
      <c r="N50" s="36">
        <v>73.959999999999994</v>
      </c>
      <c r="O50" s="36">
        <v>72.78</v>
      </c>
      <c r="P50" s="36">
        <v>72.92</v>
      </c>
      <c r="Q50" s="36">
        <v>71.81</v>
      </c>
      <c r="R50" s="36">
        <v>76.069999999999993</v>
      </c>
      <c r="S50" s="36">
        <v>75.400000000000006</v>
      </c>
      <c r="T50" s="36">
        <v>76.61</v>
      </c>
      <c r="U50" s="36">
        <v>81.540000000000006</v>
      </c>
      <c r="V50" s="36">
        <v>87.72</v>
      </c>
      <c r="W50" s="36">
        <v>89.84</v>
      </c>
      <c r="X50" s="36">
        <v>90.83</v>
      </c>
      <c r="Y50" s="36">
        <v>88.04</v>
      </c>
      <c r="Z50" s="36">
        <v>88.14</v>
      </c>
      <c r="AA50" s="36">
        <v>87.69</v>
      </c>
      <c r="AB50" s="36">
        <v>79.319999999999993</v>
      </c>
      <c r="AC50" s="36">
        <v>74.63</v>
      </c>
      <c r="AD50" s="36">
        <v>69.55</v>
      </c>
      <c r="AE50" s="36">
        <v>65.19</v>
      </c>
      <c r="AF50" s="36">
        <v>65.63</v>
      </c>
      <c r="AG50" s="36">
        <v>113.59</v>
      </c>
      <c r="AH50" s="36">
        <v>117.84</v>
      </c>
      <c r="AI50" s="36">
        <v>114.57</v>
      </c>
      <c r="AJ50" s="36">
        <v>120.95</v>
      </c>
      <c r="AK50" s="36">
        <v>114.38</v>
      </c>
      <c r="AL50" s="36">
        <v>77.19</v>
      </c>
      <c r="AM50" s="36">
        <v>70.48</v>
      </c>
      <c r="AN50" s="36">
        <v>65.319999999999993</v>
      </c>
      <c r="AO50" s="36">
        <v>62.36</v>
      </c>
      <c r="AP50" s="36">
        <v>60.48</v>
      </c>
      <c r="AQ50" s="36">
        <v>60.51</v>
      </c>
    </row>
    <row r="51" spans="1:67">
      <c r="A51" s="12"/>
      <c r="B51" s="12"/>
      <c r="C51" s="8" t="s">
        <v>123</v>
      </c>
      <c r="D51" s="8"/>
      <c r="E51" s="31" t="s">
        <v>82</v>
      </c>
      <c r="F51" s="36">
        <v>293.45999999999998</v>
      </c>
      <c r="G51" s="36">
        <v>223.1</v>
      </c>
      <c r="H51" s="36">
        <v>187.41</v>
      </c>
      <c r="I51" s="36">
        <v>170.73</v>
      </c>
      <c r="J51" s="36">
        <v>167.83</v>
      </c>
      <c r="K51" s="36">
        <v>157.54</v>
      </c>
      <c r="L51" s="36">
        <v>159.22999999999999</v>
      </c>
      <c r="M51" s="36">
        <v>148.79</v>
      </c>
      <c r="N51" s="36">
        <v>151.05000000000001</v>
      </c>
      <c r="O51" s="36">
        <v>148.34</v>
      </c>
      <c r="P51" s="36">
        <v>151.13999999999999</v>
      </c>
      <c r="Q51" s="36">
        <v>153.63</v>
      </c>
      <c r="R51" s="36">
        <v>177.64</v>
      </c>
      <c r="S51" s="36">
        <v>175.01</v>
      </c>
      <c r="T51" s="36">
        <v>187.78</v>
      </c>
      <c r="U51" s="36">
        <v>232.99</v>
      </c>
      <c r="V51" s="36">
        <v>249.75</v>
      </c>
      <c r="W51" s="36">
        <v>226.62</v>
      </c>
      <c r="X51" s="36">
        <v>238.64</v>
      </c>
      <c r="Y51" s="36">
        <v>229.68</v>
      </c>
      <c r="Z51" s="36">
        <v>226.81</v>
      </c>
      <c r="AA51" s="36">
        <v>212.03</v>
      </c>
      <c r="AB51" s="36">
        <v>191.94</v>
      </c>
      <c r="AC51" s="36">
        <v>185.93</v>
      </c>
      <c r="AD51" s="36">
        <v>179.78</v>
      </c>
      <c r="AE51" s="36">
        <v>176.3</v>
      </c>
      <c r="AF51" s="36">
        <v>183.14</v>
      </c>
      <c r="AG51" s="36">
        <v>308.43</v>
      </c>
      <c r="AH51" s="36">
        <v>314.32</v>
      </c>
      <c r="AI51" s="36">
        <v>306.95999999999998</v>
      </c>
      <c r="AJ51" s="36">
        <v>354.66</v>
      </c>
      <c r="AK51" s="36">
        <v>333.78</v>
      </c>
      <c r="AL51" s="36">
        <v>212.43</v>
      </c>
      <c r="AM51" s="36">
        <v>185.89</v>
      </c>
      <c r="AN51" s="36">
        <v>186.58</v>
      </c>
      <c r="AO51" s="36">
        <v>180.42</v>
      </c>
      <c r="AP51" s="36">
        <v>176.15</v>
      </c>
      <c r="AQ51" s="36">
        <v>168.24</v>
      </c>
    </row>
    <row r="52" spans="1:67">
      <c r="A52" s="12"/>
      <c r="B52" s="12"/>
      <c r="C52" s="8" t="s">
        <v>124</v>
      </c>
      <c r="D52" s="8"/>
      <c r="E52" s="31" t="s">
        <v>82</v>
      </c>
      <c r="F52" s="36">
        <v>106.52</v>
      </c>
      <c r="G52" s="36">
        <v>79.290000000000006</v>
      </c>
      <c r="H52" s="36">
        <v>56.36</v>
      </c>
      <c r="I52" s="36">
        <v>44.6</v>
      </c>
      <c r="J52" s="36">
        <v>38.92</v>
      </c>
      <c r="K52" s="36">
        <v>34.119999999999997</v>
      </c>
      <c r="L52" s="36">
        <v>29.97</v>
      </c>
      <c r="M52" s="36">
        <v>26.97</v>
      </c>
      <c r="N52" s="36">
        <v>26.94</v>
      </c>
      <c r="O52" s="36">
        <v>25.44</v>
      </c>
      <c r="P52" s="36">
        <v>25.3</v>
      </c>
      <c r="Q52" s="36">
        <v>23.74</v>
      </c>
      <c r="R52" s="36">
        <v>21.96</v>
      </c>
      <c r="S52" s="36">
        <v>21.51</v>
      </c>
      <c r="T52" s="36">
        <v>22.04</v>
      </c>
      <c r="U52" s="36">
        <v>23.38</v>
      </c>
      <c r="V52" s="36">
        <v>24.06</v>
      </c>
      <c r="W52" s="36">
        <v>23.53</v>
      </c>
      <c r="X52" s="36">
        <v>23.74</v>
      </c>
      <c r="Y52" s="36">
        <v>22.56</v>
      </c>
      <c r="Z52" s="36">
        <v>22.38</v>
      </c>
      <c r="AA52" s="36">
        <v>21.21</v>
      </c>
      <c r="AB52" s="36">
        <v>18.22</v>
      </c>
      <c r="AC52" s="36">
        <v>16.440000000000001</v>
      </c>
      <c r="AD52" s="36">
        <v>14.91</v>
      </c>
      <c r="AE52" s="36">
        <v>13.28</v>
      </c>
      <c r="AF52" s="36">
        <v>13.25</v>
      </c>
      <c r="AG52" s="36">
        <v>25.7</v>
      </c>
      <c r="AH52" s="36">
        <v>27.42</v>
      </c>
      <c r="AI52" s="36">
        <v>25.98</v>
      </c>
      <c r="AJ52" s="36">
        <v>28.78</v>
      </c>
      <c r="AK52" s="36">
        <v>26.27</v>
      </c>
      <c r="AL52" s="36">
        <v>16.3</v>
      </c>
      <c r="AM52" s="36">
        <v>14.15</v>
      </c>
      <c r="AN52" s="36">
        <v>13.01</v>
      </c>
      <c r="AO52" s="36">
        <v>12.06</v>
      </c>
      <c r="AP52" s="36">
        <v>11.54</v>
      </c>
      <c r="AQ52" s="36">
        <v>11.09</v>
      </c>
    </row>
    <row r="53" spans="1:67">
      <c r="A53" s="12"/>
      <c r="B53" s="12"/>
      <c r="C53" s="8" t="s">
        <v>125</v>
      </c>
      <c r="D53" s="8"/>
      <c r="E53" s="31" t="s">
        <v>82</v>
      </c>
      <c r="F53" s="36">
        <v>10.11</v>
      </c>
      <c r="G53" s="36">
        <v>1.57</v>
      </c>
      <c r="H53" s="36">
        <v>1.08</v>
      </c>
      <c r="I53" s="36">
        <v>0.3</v>
      </c>
      <c r="J53" s="36">
        <v>-0.04</v>
      </c>
      <c r="K53" s="36">
        <v>0.03</v>
      </c>
      <c r="L53" s="36">
        <v>0.03</v>
      </c>
      <c r="M53" s="36">
        <v>0.03</v>
      </c>
      <c r="N53" s="36">
        <v>0.03</v>
      </c>
      <c r="O53" s="36">
        <v>0.03</v>
      </c>
      <c r="P53" s="36">
        <v>0.03</v>
      </c>
      <c r="Q53" s="36">
        <v>0.64</v>
      </c>
      <c r="R53" s="36">
        <v>1.0900000000000001</v>
      </c>
      <c r="S53" s="36">
        <v>1.1000000000000001</v>
      </c>
      <c r="T53" s="36">
        <v>1.1100000000000001</v>
      </c>
      <c r="U53" s="36">
        <v>1.1100000000000001</v>
      </c>
      <c r="V53" s="36">
        <v>1.1100000000000001</v>
      </c>
      <c r="W53" s="36">
        <v>1.1299999999999999</v>
      </c>
      <c r="X53" s="36">
        <v>1.1299999999999999</v>
      </c>
      <c r="Y53" s="36">
        <v>1.1299999999999999</v>
      </c>
      <c r="Z53" s="36">
        <v>1.1299999999999999</v>
      </c>
      <c r="AA53" s="36">
        <v>1.1299999999999999</v>
      </c>
      <c r="AB53" s="36">
        <v>1.1299999999999999</v>
      </c>
      <c r="AC53" s="36">
        <v>1.1299999999999999</v>
      </c>
      <c r="AD53" s="36">
        <v>1.1299999999999999</v>
      </c>
      <c r="AE53" s="36">
        <v>0.57999999999999996</v>
      </c>
      <c r="AF53" s="36">
        <v>0.39</v>
      </c>
      <c r="AG53" s="36">
        <v>1.1499999999999999</v>
      </c>
      <c r="AH53" s="36">
        <v>1.1299999999999999</v>
      </c>
      <c r="AI53" s="36">
        <v>1.1299999999999999</v>
      </c>
      <c r="AJ53" s="36">
        <v>1.1299999999999999</v>
      </c>
      <c r="AK53" s="36">
        <v>1.1299999999999999</v>
      </c>
      <c r="AL53" s="36">
        <v>0.57999999999999996</v>
      </c>
      <c r="AM53" s="36">
        <v>-0.14000000000000001</v>
      </c>
      <c r="AN53" s="36">
        <v>-0.55000000000000004</v>
      </c>
      <c r="AO53" s="36">
        <v>-0.79</v>
      </c>
      <c r="AP53" s="36">
        <v>-0.82</v>
      </c>
      <c r="AQ53" s="36">
        <v>-1.1399999999999999</v>
      </c>
    </row>
    <row r="54" spans="1:67">
      <c r="A54" s="12"/>
      <c r="B54" s="12"/>
      <c r="C54" s="8"/>
      <c r="D54" s="8"/>
      <c r="E54" s="8"/>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row>
    <row r="55" spans="1:67">
      <c r="A55" s="27" t="s">
        <v>27</v>
      </c>
      <c r="B55" s="27"/>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row>
    <row r="56" spans="1:67">
      <c r="A56" s="29"/>
      <c r="B56" s="29"/>
      <c r="C56" s="29" t="s">
        <v>48</v>
      </c>
      <c r="D56" s="29"/>
      <c r="E56" s="29" t="s">
        <v>49</v>
      </c>
      <c r="F56" s="30">
        <v>2023</v>
      </c>
      <c r="G56" s="30">
        <v>2024</v>
      </c>
      <c r="H56" s="30">
        <v>2025</v>
      </c>
      <c r="I56" s="30">
        <v>2026</v>
      </c>
      <c r="J56" s="30">
        <v>2027</v>
      </c>
      <c r="K56" s="30">
        <v>2028</v>
      </c>
      <c r="L56" s="30">
        <v>2029</v>
      </c>
      <c r="M56" s="30">
        <v>2030</v>
      </c>
      <c r="N56" s="30">
        <v>2031</v>
      </c>
      <c r="O56" s="30">
        <v>2032</v>
      </c>
      <c r="P56" s="30">
        <v>2033</v>
      </c>
      <c r="Q56" s="30">
        <v>2034</v>
      </c>
      <c r="R56" s="30">
        <v>2035</v>
      </c>
      <c r="S56" s="30">
        <v>2036</v>
      </c>
      <c r="T56" s="30">
        <v>2037</v>
      </c>
      <c r="U56" s="30">
        <v>2038</v>
      </c>
      <c r="V56" s="30">
        <v>2039</v>
      </c>
      <c r="W56" s="30">
        <v>2040</v>
      </c>
      <c r="X56" s="30">
        <v>2041</v>
      </c>
      <c r="Y56" s="30">
        <v>2042</v>
      </c>
      <c r="Z56" s="30">
        <v>2043</v>
      </c>
      <c r="AA56" s="30">
        <v>2044</v>
      </c>
      <c r="AB56" s="30">
        <v>2045</v>
      </c>
      <c r="AC56" s="30">
        <v>2046</v>
      </c>
      <c r="AD56" s="30">
        <v>2047</v>
      </c>
      <c r="AE56" s="30">
        <v>2048</v>
      </c>
      <c r="AF56" s="30">
        <v>2049</v>
      </c>
      <c r="AG56" s="30">
        <v>2050</v>
      </c>
      <c r="AH56" s="30">
        <v>2051</v>
      </c>
      <c r="AI56" s="30">
        <v>2052</v>
      </c>
      <c r="AJ56" s="30">
        <v>2053</v>
      </c>
      <c r="AK56" s="30">
        <v>2054</v>
      </c>
      <c r="AL56" s="30">
        <v>2055</v>
      </c>
      <c r="AM56" s="30">
        <v>2056</v>
      </c>
      <c r="AN56" s="30">
        <v>2057</v>
      </c>
      <c r="AO56" s="30">
        <v>2058</v>
      </c>
      <c r="AP56" s="30">
        <v>2059</v>
      </c>
      <c r="AQ56" s="30">
        <v>2060</v>
      </c>
    </row>
    <row r="57" spans="1:67">
      <c r="A57" s="12"/>
      <c r="B57" s="12" t="s">
        <v>126</v>
      </c>
      <c r="C57" s="8" t="s">
        <v>127</v>
      </c>
      <c r="D57" s="8"/>
      <c r="E57" s="31" t="s">
        <v>128</v>
      </c>
      <c r="F57" s="36">
        <v>18.149999999999999</v>
      </c>
      <c r="G57" s="36">
        <v>19.82</v>
      </c>
      <c r="H57" s="36">
        <v>33.68</v>
      </c>
      <c r="I57" s="36">
        <v>9.9499999999999993</v>
      </c>
      <c r="J57" s="36">
        <v>49.15</v>
      </c>
      <c r="K57" s="36">
        <v>5.54</v>
      </c>
      <c r="L57" s="36">
        <v>5.54</v>
      </c>
      <c r="M57" s="36">
        <v>75.11</v>
      </c>
      <c r="N57" s="36">
        <v>75.11</v>
      </c>
      <c r="O57" s="36">
        <v>89.45</v>
      </c>
      <c r="P57" s="36">
        <v>89.45</v>
      </c>
      <c r="Q57" s="36">
        <v>95.9</v>
      </c>
      <c r="R57" s="36">
        <v>103.03</v>
      </c>
      <c r="S57" s="36">
        <v>101.72</v>
      </c>
      <c r="T57" s="36">
        <v>101.72</v>
      </c>
      <c r="U57" s="36">
        <v>112.2</v>
      </c>
      <c r="V57" s="36">
        <v>112.2</v>
      </c>
      <c r="W57" s="36">
        <v>125.51</v>
      </c>
      <c r="X57" s="36">
        <v>125.51</v>
      </c>
      <c r="Y57" s="36">
        <v>98.48</v>
      </c>
      <c r="Z57" s="36">
        <v>98.48</v>
      </c>
      <c r="AA57" s="36">
        <v>89.36</v>
      </c>
      <c r="AB57" s="36">
        <v>89.36</v>
      </c>
      <c r="AC57" s="36">
        <v>73.540000000000006</v>
      </c>
      <c r="AD57" s="36">
        <v>73.540000000000006</v>
      </c>
      <c r="AE57" s="36">
        <v>73.83</v>
      </c>
      <c r="AF57" s="36">
        <v>73.83</v>
      </c>
      <c r="AG57" s="36">
        <v>73.97</v>
      </c>
      <c r="AH57" s="36">
        <v>73.97</v>
      </c>
      <c r="AI57" s="36">
        <v>73.97</v>
      </c>
      <c r="AJ57" s="36">
        <v>73.97</v>
      </c>
      <c r="AK57" s="36">
        <v>73.97</v>
      </c>
      <c r="AL57" s="36">
        <v>64.099999999999994</v>
      </c>
      <c r="AM57" s="36">
        <v>64.099999999999994</v>
      </c>
      <c r="AN57" s="36">
        <v>64.099999999999994</v>
      </c>
      <c r="AO57" s="36">
        <v>64.099999999999994</v>
      </c>
      <c r="AP57" s="36">
        <v>64.099999999999994</v>
      </c>
      <c r="AQ57" s="36">
        <v>60.88</v>
      </c>
    </row>
    <row r="58" spans="1:67">
      <c r="A58" s="12"/>
      <c r="B58" s="34" t="s">
        <v>129</v>
      </c>
      <c r="C58" s="8"/>
      <c r="D58" s="8"/>
      <c r="E58" s="31"/>
      <c r="F58" s="39"/>
      <c r="G58" s="39"/>
      <c r="H58" s="39"/>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row>
    <row r="59" spans="1:67">
      <c r="A59" s="12"/>
      <c r="B59" s="37"/>
      <c r="C59" s="8"/>
      <c r="D59" s="8"/>
      <c r="E59" s="31"/>
      <c r="F59" s="39"/>
      <c r="G59" s="39"/>
      <c r="H59" s="39"/>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row>
    <row r="60" spans="1:67">
      <c r="A60" s="27" t="s">
        <v>28</v>
      </c>
      <c r="B60" s="27"/>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row>
    <row r="61" spans="1:67">
      <c r="A61" s="29"/>
      <c r="B61" s="29"/>
      <c r="C61" s="29" t="s">
        <v>130</v>
      </c>
      <c r="D61" s="29"/>
      <c r="E61" s="29" t="s">
        <v>49</v>
      </c>
      <c r="F61" s="30">
        <v>2023</v>
      </c>
      <c r="G61" s="30">
        <v>2024</v>
      </c>
      <c r="H61" s="30">
        <v>2025</v>
      </c>
      <c r="I61" s="30">
        <v>2026</v>
      </c>
      <c r="J61" s="30">
        <v>2027</v>
      </c>
      <c r="K61" s="30">
        <v>2028</v>
      </c>
      <c r="L61" s="30">
        <v>2029</v>
      </c>
      <c r="M61" s="30">
        <v>2030</v>
      </c>
      <c r="N61" s="30">
        <v>2031</v>
      </c>
      <c r="O61" s="30">
        <v>2032</v>
      </c>
      <c r="P61" s="30">
        <v>2033</v>
      </c>
      <c r="Q61" s="30">
        <v>2034</v>
      </c>
      <c r="R61" s="30">
        <v>2035</v>
      </c>
      <c r="S61" s="30">
        <v>2036</v>
      </c>
      <c r="T61" s="30">
        <v>2037</v>
      </c>
      <c r="U61" s="30">
        <v>2038</v>
      </c>
      <c r="V61" s="30">
        <v>2039</v>
      </c>
      <c r="W61" s="30">
        <v>2040</v>
      </c>
      <c r="X61" s="30">
        <v>2041</v>
      </c>
      <c r="Y61" s="30">
        <v>2042</v>
      </c>
      <c r="Z61" s="30">
        <v>2043</v>
      </c>
      <c r="AA61" s="30">
        <v>2044</v>
      </c>
      <c r="AB61" s="30">
        <v>2045</v>
      </c>
      <c r="AC61" s="30">
        <v>2046</v>
      </c>
      <c r="AD61" s="30">
        <v>2047</v>
      </c>
      <c r="AE61" s="30">
        <v>2048</v>
      </c>
      <c r="AF61" s="30">
        <v>2049</v>
      </c>
      <c r="AG61" s="30">
        <v>2050</v>
      </c>
      <c r="AH61" s="30">
        <v>2051</v>
      </c>
      <c r="AI61" s="30">
        <v>2052</v>
      </c>
      <c r="AJ61" s="30">
        <v>2053</v>
      </c>
      <c r="AK61" s="30">
        <v>2054</v>
      </c>
      <c r="AL61" s="30">
        <v>2055</v>
      </c>
      <c r="AM61" s="30">
        <v>2056</v>
      </c>
      <c r="AN61" s="30">
        <v>2057</v>
      </c>
      <c r="AO61" s="30">
        <v>2058</v>
      </c>
      <c r="AP61" s="30">
        <v>2059</v>
      </c>
      <c r="AQ61" s="30">
        <v>2060</v>
      </c>
    </row>
    <row r="62" spans="1:67">
      <c r="A62" s="12"/>
      <c r="B62" s="12" t="s">
        <v>131</v>
      </c>
      <c r="C62" s="8" t="s" cm="1">
        <v>132</v>
      </c>
      <c r="D62" s="8"/>
      <c r="E62" s="31" t="s">
        <v>92</v>
      </c>
      <c r="F62" s="36">
        <v>10.3</v>
      </c>
      <c r="G62" s="36">
        <v>13.1</v>
      </c>
      <c r="H62" s="36">
        <v>15.9</v>
      </c>
      <c r="I62" s="36">
        <v>15.9</v>
      </c>
      <c r="J62" s="36">
        <v>15.9</v>
      </c>
      <c r="K62" s="36">
        <v>15.9</v>
      </c>
      <c r="L62" s="36">
        <v>15.9</v>
      </c>
      <c r="M62" s="36">
        <v>17.899999999999999</v>
      </c>
      <c r="N62" s="36">
        <v>17.899999999999999</v>
      </c>
      <c r="O62" s="36">
        <v>17.899999999999999</v>
      </c>
      <c r="P62" s="36">
        <v>17.899999999999999</v>
      </c>
      <c r="Q62" s="36">
        <v>17.899999999999999</v>
      </c>
      <c r="R62" s="36">
        <v>17.899999999999999</v>
      </c>
      <c r="S62" s="36">
        <v>17.899999999999999</v>
      </c>
      <c r="T62" s="36">
        <v>17.899999999999999</v>
      </c>
      <c r="U62" s="36">
        <v>17.899999999999999</v>
      </c>
      <c r="V62" s="36">
        <v>17.899999999999999</v>
      </c>
      <c r="W62" s="36">
        <v>17.899999999999999</v>
      </c>
      <c r="X62" s="36">
        <v>17.899999999999999</v>
      </c>
      <c r="Y62" s="36">
        <v>17.899999999999999</v>
      </c>
      <c r="Z62" s="36">
        <v>17.899999999999999</v>
      </c>
      <c r="AA62" s="36">
        <v>17.899999999999999</v>
      </c>
      <c r="AB62" s="36">
        <v>17.899999999999999</v>
      </c>
      <c r="AC62" s="36">
        <v>17.899999999999999</v>
      </c>
      <c r="AD62" s="36">
        <v>17.899999999999999</v>
      </c>
      <c r="AE62" s="36">
        <v>17.899999999999999</v>
      </c>
      <c r="AF62" s="36">
        <v>17.899999999999999</v>
      </c>
      <c r="AG62" s="36">
        <v>17.899999999999999</v>
      </c>
      <c r="AH62" s="36">
        <v>17.899999999999999</v>
      </c>
      <c r="AI62" s="36">
        <v>17.899999999999999</v>
      </c>
      <c r="AJ62" s="36">
        <v>17.899999999999999</v>
      </c>
      <c r="AK62" s="36">
        <v>17.899999999999999</v>
      </c>
      <c r="AL62" s="36">
        <v>17.899999999999999</v>
      </c>
      <c r="AM62" s="36">
        <v>17.899999999999999</v>
      </c>
      <c r="AN62" s="36">
        <v>17.899999999999999</v>
      </c>
      <c r="AO62" s="36">
        <v>17.899999999999999</v>
      </c>
      <c r="AP62" s="36">
        <v>17.899999999999999</v>
      </c>
      <c r="AQ62" s="36">
        <v>17.899999999999999</v>
      </c>
      <c r="AR62" s="40"/>
      <c r="AS62" s="40"/>
      <c r="AT62" s="40"/>
      <c r="AU62" s="40"/>
      <c r="AV62" s="40"/>
      <c r="AW62" s="40"/>
      <c r="AX62" s="40"/>
      <c r="AY62" s="40"/>
    </row>
    <row r="63" spans="1:67" s="32" customFormat="1">
      <c r="A63" s="12"/>
      <c r="B63" s="12"/>
      <c r="C63" s="8" t="s">
        <v>133</v>
      </c>
      <c r="D63" s="8"/>
      <c r="E63" s="31" t="s">
        <v>92</v>
      </c>
      <c r="F63" s="36">
        <v>2.1</v>
      </c>
      <c r="G63" s="36">
        <v>2.5099999999999998</v>
      </c>
      <c r="H63" s="36">
        <v>2.9</v>
      </c>
      <c r="I63" s="36">
        <v>3.32</v>
      </c>
      <c r="J63" s="36">
        <v>4.1100000000000003</v>
      </c>
      <c r="K63" s="36">
        <v>5.64</v>
      </c>
      <c r="L63" s="36">
        <v>7.03</v>
      </c>
      <c r="M63" s="36">
        <v>8.15</v>
      </c>
      <c r="N63" s="36">
        <v>9.4700000000000006</v>
      </c>
      <c r="O63" s="36">
        <v>10.81</v>
      </c>
      <c r="P63" s="36">
        <v>11.81</v>
      </c>
      <c r="Q63" s="36">
        <v>12.68</v>
      </c>
      <c r="R63" s="36">
        <v>13.47</v>
      </c>
      <c r="S63" s="36">
        <v>14.03</v>
      </c>
      <c r="T63" s="36">
        <v>14.52</v>
      </c>
      <c r="U63" s="36">
        <v>14.96</v>
      </c>
      <c r="V63" s="36">
        <v>15.34</v>
      </c>
      <c r="W63" s="36">
        <v>15.68</v>
      </c>
      <c r="X63" s="36">
        <v>15.99</v>
      </c>
      <c r="Y63" s="36">
        <v>16.27</v>
      </c>
      <c r="Z63" s="36">
        <v>16.600000000000001</v>
      </c>
      <c r="AA63" s="36">
        <v>16.940000000000001</v>
      </c>
      <c r="AB63" s="36">
        <v>17.29</v>
      </c>
      <c r="AC63" s="36">
        <v>17.64</v>
      </c>
      <c r="AD63" s="36">
        <v>18</v>
      </c>
      <c r="AE63" s="36">
        <v>18.39</v>
      </c>
      <c r="AF63" s="36">
        <v>18.77</v>
      </c>
      <c r="AG63" s="36">
        <v>19</v>
      </c>
      <c r="AH63" s="36">
        <v>19.309999999999999</v>
      </c>
      <c r="AI63" s="36">
        <v>19.62</v>
      </c>
      <c r="AJ63" s="36">
        <v>19.93</v>
      </c>
      <c r="AK63" s="36">
        <v>20.239999999999998</v>
      </c>
      <c r="AL63" s="36">
        <v>20.55</v>
      </c>
      <c r="AM63" s="36">
        <v>20.86</v>
      </c>
      <c r="AN63" s="36">
        <v>21.17</v>
      </c>
      <c r="AO63" s="36">
        <v>21.48</v>
      </c>
      <c r="AP63" s="36">
        <v>21.79</v>
      </c>
      <c r="AQ63" s="36">
        <v>22.1</v>
      </c>
      <c r="AR63" s="40"/>
      <c r="AS63" s="40"/>
      <c r="AT63" s="40"/>
      <c r="AU63" s="40"/>
      <c r="AV63" s="40"/>
      <c r="AW63" s="40"/>
      <c r="AX63" s="40"/>
      <c r="AY63" s="40"/>
      <c r="AZ63"/>
      <c r="BA63"/>
      <c r="BB63"/>
      <c r="BC63"/>
      <c r="BD63"/>
      <c r="BE63"/>
      <c r="BF63"/>
      <c r="BG63"/>
      <c r="BH63"/>
      <c r="BI63"/>
      <c r="BJ63"/>
      <c r="BK63"/>
      <c r="BL63"/>
      <c r="BM63"/>
      <c r="BN63"/>
      <c r="BO63"/>
    </row>
    <row r="64" spans="1:67">
      <c r="A64" s="12"/>
      <c r="B64" s="12"/>
      <c r="C64" s="8" t="s">
        <v>134</v>
      </c>
      <c r="D64" s="8"/>
      <c r="E64" s="31" t="s">
        <v>92</v>
      </c>
      <c r="F64" s="36">
        <v>2.61</v>
      </c>
      <c r="G64" s="36">
        <v>3.19</v>
      </c>
      <c r="H64" s="36">
        <v>6.16</v>
      </c>
      <c r="I64" s="36">
        <v>6.16</v>
      </c>
      <c r="J64" s="36">
        <v>6.63</v>
      </c>
      <c r="K64" s="36">
        <v>6.63</v>
      </c>
      <c r="L64" s="36">
        <v>6.63</v>
      </c>
      <c r="M64" s="36">
        <v>10.5</v>
      </c>
      <c r="N64" s="36">
        <v>14.62</v>
      </c>
      <c r="O64" s="36">
        <v>18.73</v>
      </c>
      <c r="P64" s="36">
        <v>22.84</v>
      </c>
      <c r="Q64" s="36">
        <v>27</v>
      </c>
      <c r="R64" s="36">
        <v>31.35</v>
      </c>
      <c r="S64" s="36">
        <v>35.549999999999997</v>
      </c>
      <c r="T64" s="36">
        <v>35.83</v>
      </c>
      <c r="U64" s="36">
        <v>35.840000000000003</v>
      </c>
      <c r="V64" s="36">
        <v>38.01</v>
      </c>
      <c r="W64" s="36">
        <v>37.630000000000003</v>
      </c>
      <c r="X64" s="36">
        <v>37.51</v>
      </c>
      <c r="Y64" s="36">
        <v>37.39</v>
      </c>
      <c r="Z64" s="36">
        <v>37.39</v>
      </c>
      <c r="AA64" s="36">
        <v>37.4</v>
      </c>
      <c r="AB64" s="36">
        <v>33.4</v>
      </c>
      <c r="AC64" s="36">
        <v>29.41</v>
      </c>
      <c r="AD64" s="36">
        <v>33.1</v>
      </c>
      <c r="AE64" s="36">
        <v>36.799999999999997</v>
      </c>
      <c r="AF64" s="36">
        <v>37.53</v>
      </c>
      <c r="AG64" s="36">
        <v>38.270000000000003</v>
      </c>
      <c r="AH64" s="36">
        <v>36.200000000000003</v>
      </c>
      <c r="AI64" s="36">
        <v>34.119999999999997</v>
      </c>
      <c r="AJ64" s="36">
        <v>32.049999999999997</v>
      </c>
      <c r="AK64" s="36">
        <v>29.97</v>
      </c>
      <c r="AL64" s="36">
        <v>27.9</v>
      </c>
      <c r="AM64" s="36">
        <v>26.63</v>
      </c>
      <c r="AN64" s="36">
        <v>25.36</v>
      </c>
      <c r="AO64" s="36">
        <v>24.09</v>
      </c>
      <c r="AP64" s="36">
        <v>22.82</v>
      </c>
      <c r="AQ64" s="36">
        <v>21.55</v>
      </c>
      <c r="AR64" s="40"/>
      <c r="AS64" s="40"/>
      <c r="AT64" s="40"/>
      <c r="AU64" s="40"/>
      <c r="AV64" s="40"/>
      <c r="AW64" s="40"/>
      <c r="AX64" s="40"/>
      <c r="AY64" s="40"/>
    </row>
    <row r="65" spans="1:51">
      <c r="A65" s="12"/>
      <c r="B65" s="12"/>
      <c r="C65" s="8" t="s">
        <v>135</v>
      </c>
      <c r="D65" s="8"/>
      <c r="E65" s="31" t="s">
        <v>92</v>
      </c>
      <c r="F65" s="36">
        <v>0</v>
      </c>
      <c r="G65" s="36">
        <v>0</v>
      </c>
      <c r="H65" s="36">
        <v>0</v>
      </c>
      <c r="I65" s="36">
        <v>0</v>
      </c>
      <c r="J65" s="36">
        <v>0</v>
      </c>
      <c r="K65" s="36">
        <v>0</v>
      </c>
      <c r="L65" s="36">
        <v>0</v>
      </c>
      <c r="M65" s="36">
        <v>0.3</v>
      </c>
      <c r="N65" s="36">
        <v>0.3</v>
      </c>
      <c r="O65" s="36">
        <v>0.3</v>
      </c>
      <c r="P65" s="36">
        <v>0.6</v>
      </c>
      <c r="Q65" s="36">
        <v>0.6</v>
      </c>
      <c r="R65" s="36">
        <v>1.1000000000000001</v>
      </c>
      <c r="S65" s="36">
        <v>1.6</v>
      </c>
      <c r="T65" s="36">
        <v>2.4</v>
      </c>
      <c r="U65" s="36">
        <v>3.2</v>
      </c>
      <c r="V65" s="36">
        <v>4</v>
      </c>
      <c r="W65" s="36">
        <v>4.8</v>
      </c>
      <c r="X65" s="36">
        <v>5.5</v>
      </c>
      <c r="Y65" s="36">
        <v>6.15</v>
      </c>
      <c r="Z65" s="36">
        <v>6.85</v>
      </c>
      <c r="AA65" s="36">
        <v>7.55</v>
      </c>
      <c r="AB65" s="36">
        <v>8.4499999999999993</v>
      </c>
      <c r="AC65" s="36">
        <v>9.19</v>
      </c>
      <c r="AD65" s="36">
        <v>10.130000000000001</v>
      </c>
      <c r="AE65" s="36">
        <v>10.87</v>
      </c>
      <c r="AF65" s="36">
        <v>11.91</v>
      </c>
      <c r="AG65" s="36">
        <v>12.85</v>
      </c>
      <c r="AH65" s="36">
        <v>13.15</v>
      </c>
      <c r="AI65" s="36">
        <v>13.5</v>
      </c>
      <c r="AJ65" s="36">
        <v>13.9</v>
      </c>
      <c r="AK65" s="36">
        <v>14.33</v>
      </c>
      <c r="AL65" s="36">
        <v>14.83</v>
      </c>
      <c r="AM65" s="36">
        <v>15.24</v>
      </c>
      <c r="AN65" s="36">
        <v>15.69</v>
      </c>
      <c r="AO65" s="36">
        <v>16.190000000000001</v>
      </c>
      <c r="AP65" s="36">
        <v>16.690000000000001</v>
      </c>
      <c r="AQ65" s="36">
        <v>17.21</v>
      </c>
      <c r="AR65" s="40"/>
      <c r="AS65" s="40"/>
      <c r="AT65" s="40"/>
      <c r="AU65" s="40"/>
      <c r="AV65" s="40"/>
      <c r="AW65" s="40"/>
      <c r="AX65" s="40"/>
      <c r="AY65" s="40"/>
    </row>
    <row r="66" spans="1:51">
      <c r="A66" s="12"/>
      <c r="B66" s="12"/>
      <c r="C66" s="8" t="s">
        <v>136</v>
      </c>
      <c r="D66" s="8"/>
      <c r="E66" s="31" t="s">
        <v>92</v>
      </c>
      <c r="F66" s="36">
        <v>7.7</v>
      </c>
      <c r="G66" s="36">
        <v>9.23</v>
      </c>
      <c r="H66" s="36">
        <v>9.66</v>
      </c>
      <c r="I66" s="36">
        <v>9.42</v>
      </c>
      <c r="J66" s="36">
        <v>9.44</v>
      </c>
      <c r="K66" s="36">
        <v>9.75</v>
      </c>
      <c r="L66" s="36">
        <v>10.029999999999999</v>
      </c>
      <c r="M66" s="36">
        <v>10.16</v>
      </c>
      <c r="N66" s="36">
        <v>10.16</v>
      </c>
      <c r="O66" s="36">
        <v>11.23</v>
      </c>
      <c r="P66" s="36">
        <v>11.23</v>
      </c>
      <c r="Q66" s="36">
        <v>11.41</v>
      </c>
      <c r="R66" s="36">
        <v>0.03</v>
      </c>
      <c r="S66" s="36">
        <v>0.03</v>
      </c>
      <c r="T66" s="36">
        <v>0.03</v>
      </c>
      <c r="U66" s="36">
        <v>0.03</v>
      </c>
      <c r="V66" s="36">
        <v>0.03</v>
      </c>
      <c r="W66" s="36">
        <v>0.03</v>
      </c>
      <c r="X66" s="36">
        <v>0.03</v>
      </c>
      <c r="Y66" s="36">
        <v>0.03</v>
      </c>
      <c r="Z66" s="36">
        <v>0.03</v>
      </c>
      <c r="AA66" s="36">
        <v>0.03</v>
      </c>
      <c r="AB66" s="36">
        <v>0.03</v>
      </c>
      <c r="AC66" s="36">
        <v>0.03</v>
      </c>
      <c r="AD66" s="36">
        <v>0.03</v>
      </c>
      <c r="AE66" s="36">
        <v>0.03</v>
      </c>
      <c r="AF66" s="36">
        <v>0.03</v>
      </c>
      <c r="AG66" s="36">
        <v>0.03</v>
      </c>
      <c r="AH66" s="36">
        <v>0.03</v>
      </c>
      <c r="AI66" s="36">
        <v>0.03</v>
      </c>
      <c r="AJ66" s="36">
        <v>0.03</v>
      </c>
      <c r="AK66" s="36">
        <v>0.03</v>
      </c>
      <c r="AL66" s="36">
        <v>0.03</v>
      </c>
      <c r="AM66" s="36">
        <v>0.03</v>
      </c>
      <c r="AN66" s="36">
        <v>0.03</v>
      </c>
      <c r="AO66" s="36">
        <v>0.03</v>
      </c>
      <c r="AP66" s="36">
        <v>0.03</v>
      </c>
      <c r="AQ66" s="36">
        <v>0.03</v>
      </c>
      <c r="AR66" s="40"/>
      <c r="AS66" s="40"/>
      <c r="AT66" s="40"/>
      <c r="AU66" s="40"/>
      <c r="AV66" s="40"/>
      <c r="AW66" s="40"/>
      <c r="AX66" s="40"/>
      <c r="AY66" s="40"/>
    </row>
    <row r="67" spans="1:51">
      <c r="A67" s="12"/>
      <c r="B67" s="12"/>
      <c r="C67" s="8" t="s">
        <v>137</v>
      </c>
      <c r="D67" s="8"/>
      <c r="E67" s="31" t="s">
        <v>92</v>
      </c>
      <c r="F67" s="36">
        <v>2.81</v>
      </c>
      <c r="G67" s="36">
        <v>2.81</v>
      </c>
      <c r="H67" s="36">
        <v>2.81</v>
      </c>
      <c r="I67" s="36">
        <v>2.81</v>
      </c>
      <c r="J67" s="36">
        <v>2.81</v>
      </c>
      <c r="K67" s="36">
        <v>2.81</v>
      </c>
      <c r="L67" s="36">
        <v>2.81</v>
      </c>
      <c r="M67" s="36">
        <v>4.01</v>
      </c>
      <c r="N67" s="36">
        <v>4.01</v>
      </c>
      <c r="O67" s="36">
        <v>4.01</v>
      </c>
      <c r="P67" s="36">
        <v>4.01</v>
      </c>
      <c r="Q67" s="36">
        <v>4.01</v>
      </c>
      <c r="R67" s="36">
        <v>5.2</v>
      </c>
      <c r="S67" s="36">
        <v>5.2</v>
      </c>
      <c r="T67" s="36">
        <v>5.2</v>
      </c>
      <c r="U67" s="36">
        <v>6.3</v>
      </c>
      <c r="V67" s="36">
        <v>6.3</v>
      </c>
      <c r="W67" s="36">
        <v>6.3</v>
      </c>
      <c r="X67" s="36">
        <v>6.3</v>
      </c>
      <c r="Y67" s="36">
        <v>7.8</v>
      </c>
      <c r="Z67" s="36">
        <v>7.8</v>
      </c>
      <c r="AA67" s="36">
        <v>7.8</v>
      </c>
      <c r="AB67" s="36">
        <v>9.1999999999999993</v>
      </c>
      <c r="AC67" s="36">
        <v>9.1999999999999993</v>
      </c>
      <c r="AD67" s="36">
        <v>10</v>
      </c>
      <c r="AE67" s="36">
        <v>10</v>
      </c>
      <c r="AF67" s="36">
        <v>10</v>
      </c>
      <c r="AG67" s="36">
        <v>10</v>
      </c>
      <c r="AH67" s="36">
        <v>10</v>
      </c>
      <c r="AI67" s="36">
        <v>10</v>
      </c>
      <c r="AJ67" s="36">
        <v>10</v>
      </c>
      <c r="AK67" s="36">
        <v>10</v>
      </c>
      <c r="AL67" s="36">
        <v>10</v>
      </c>
      <c r="AM67" s="36">
        <v>10</v>
      </c>
      <c r="AN67" s="36">
        <v>10</v>
      </c>
      <c r="AO67" s="36">
        <v>10</v>
      </c>
      <c r="AP67" s="36">
        <v>10</v>
      </c>
      <c r="AQ67" s="36">
        <v>10</v>
      </c>
      <c r="AR67" s="40"/>
      <c r="AS67" s="40"/>
      <c r="AT67" s="40"/>
      <c r="AU67" s="40"/>
      <c r="AV67" s="40"/>
      <c r="AW67" s="40"/>
      <c r="AX67" s="40"/>
      <c r="AY67" s="40"/>
    </row>
    <row r="68" spans="1:51">
      <c r="A68" s="12"/>
      <c r="B68" s="12"/>
      <c r="C68" s="8" t="s">
        <v>138</v>
      </c>
      <c r="D68" s="8"/>
      <c r="E68" s="31" t="s">
        <v>92</v>
      </c>
      <c r="F68" s="36">
        <v>14.14</v>
      </c>
      <c r="G68" s="36">
        <v>15.4</v>
      </c>
      <c r="H68" s="36">
        <v>17.88</v>
      </c>
      <c r="I68" s="36">
        <v>19.41</v>
      </c>
      <c r="J68" s="36">
        <v>20.88</v>
      </c>
      <c r="K68" s="36">
        <v>22.37</v>
      </c>
      <c r="L68" s="36">
        <v>23.14</v>
      </c>
      <c r="M68" s="36">
        <v>24.09</v>
      </c>
      <c r="N68" s="36">
        <v>24.64</v>
      </c>
      <c r="O68" s="36">
        <v>25.11</v>
      </c>
      <c r="P68" s="36">
        <v>25.88</v>
      </c>
      <c r="Q68" s="36">
        <v>26.23</v>
      </c>
      <c r="R68" s="36">
        <v>27.4</v>
      </c>
      <c r="S68" s="36">
        <v>28.69</v>
      </c>
      <c r="T68" s="36">
        <v>29.94</v>
      </c>
      <c r="U68" s="36">
        <v>31.31</v>
      </c>
      <c r="V68" s="36">
        <v>32.89</v>
      </c>
      <c r="W68" s="36">
        <v>34.67</v>
      </c>
      <c r="X68" s="36">
        <v>36.92</v>
      </c>
      <c r="Y68" s="36">
        <v>38.65</v>
      </c>
      <c r="Z68" s="36">
        <v>40.6</v>
      </c>
      <c r="AA68" s="36">
        <v>42.55</v>
      </c>
      <c r="AB68" s="36">
        <v>44.15</v>
      </c>
      <c r="AC68" s="36">
        <v>45.36</v>
      </c>
      <c r="AD68" s="36">
        <v>47.09</v>
      </c>
      <c r="AE68" s="36">
        <v>48.79</v>
      </c>
      <c r="AF68" s="36">
        <v>50.08</v>
      </c>
      <c r="AG68" s="36">
        <v>51.43</v>
      </c>
      <c r="AH68" s="36">
        <v>52.45</v>
      </c>
      <c r="AI68" s="36">
        <v>53.17</v>
      </c>
      <c r="AJ68" s="36">
        <v>53.77</v>
      </c>
      <c r="AK68" s="36">
        <v>54.8</v>
      </c>
      <c r="AL68" s="36">
        <v>55.16</v>
      </c>
      <c r="AM68" s="36">
        <v>55.71</v>
      </c>
      <c r="AN68" s="36">
        <v>56.27</v>
      </c>
      <c r="AO68" s="36">
        <v>56.83</v>
      </c>
      <c r="AP68" s="36">
        <v>57.39</v>
      </c>
      <c r="AQ68" s="36">
        <v>57.95</v>
      </c>
      <c r="AR68" s="40"/>
      <c r="AS68" s="40"/>
      <c r="AT68" s="40"/>
      <c r="AU68" s="40"/>
      <c r="AV68" s="40"/>
      <c r="AW68" s="40"/>
      <c r="AX68" s="40"/>
      <c r="AY68" s="40"/>
    </row>
    <row r="69" spans="1:51">
      <c r="A69" s="12"/>
      <c r="B69" s="12"/>
      <c r="C69" s="8" t="s">
        <v>139</v>
      </c>
      <c r="D69" s="8"/>
      <c r="E69" s="31" t="s">
        <v>92</v>
      </c>
      <c r="F69" s="36">
        <v>13.05</v>
      </c>
      <c r="G69" s="36">
        <v>15.19</v>
      </c>
      <c r="H69" s="36">
        <v>21</v>
      </c>
      <c r="I69" s="36">
        <v>27.18</v>
      </c>
      <c r="J69" s="36">
        <v>34.770000000000003</v>
      </c>
      <c r="K69" s="36">
        <v>40.86</v>
      </c>
      <c r="L69" s="36">
        <v>45.99</v>
      </c>
      <c r="M69" s="36">
        <v>50.18</v>
      </c>
      <c r="N69" s="36">
        <v>52.12</v>
      </c>
      <c r="O69" s="36">
        <v>53.73</v>
      </c>
      <c r="P69" s="36">
        <v>55.65</v>
      </c>
      <c r="Q69" s="36">
        <v>57.51</v>
      </c>
      <c r="R69" s="36">
        <v>59.33</v>
      </c>
      <c r="S69" s="36">
        <v>61.54</v>
      </c>
      <c r="T69" s="36">
        <v>65.39</v>
      </c>
      <c r="U69" s="36">
        <v>69.38</v>
      </c>
      <c r="V69" s="36">
        <v>72.900000000000006</v>
      </c>
      <c r="W69" s="36">
        <v>76.349999999999994</v>
      </c>
      <c r="X69" s="36">
        <v>81.96</v>
      </c>
      <c r="Y69" s="36">
        <v>87.86</v>
      </c>
      <c r="Z69" s="36">
        <v>89.04</v>
      </c>
      <c r="AA69" s="36">
        <v>91.85</v>
      </c>
      <c r="AB69" s="36">
        <v>96.73</v>
      </c>
      <c r="AC69" s="36">
        <v>101.93</v>
      </c>
      <c r="AD69" s="36">
        <v>109.11</v>
      </c>
      <c r="AE69" s="36">
        <v>116.13</v>
      </c>
      <c r="AF69" s="36">
        <v>120.63</v>
      </c>
      <c r="AG69" s="36">
        <v>124.66</v>
      </c>
      <c r="AH69" s="36">
        <v>125.22</v>
      </c>
      <c r="AI69" s="36">
        <v>125.38</v>
      </c>
      <c r="AJ69" s="36">
        <v>125.51</v>
      </c>
      <c r="AK69" s="36">
        <v>125.96</v>
      </c>
      <c r="AL69" s="36">
        <v>126.32</v>
      </c>
      <c r="AM69" s="36">
        <v>126.4</v>
      </c>
      <c r="AN69" s="36">
        <v>126.59</v>
      </c>
      <c r="AO69" s="36">
        <v>126.87</v>
      </c>
      <c r="AP69" s="36">
        <v>126.97</v>
      </c>
      <c r="AQ69" s="36">
        <v>127.22</v>
      </c>
      <c r="AR69" s="40"/>
      <c r="AS69" s="40"/>
      <c r="AT69" s="40"/>
      <c r="AU69" s="40"/>
      <c r="AV69" s="40"/>
      <c r="AW69" s="40"/>
      <c r="AX69" s="40"/>
      <c r="AY69" s="40"/>
    </row>
    <row r="70" spans="1:51">
      <c r="A70" s="37"/>
      <c r="B70" s="12"/>
      <c r="C70" s="8" t="s">
        <v>140</v>
      </c>
      <c r="D70" s="8"/>
      <c r="E70" s="31" t="s">
        <v>92</v>
      </c>
      <c r="F70" s="36">
        <v>1.72</v>
      </c>
      <c r="G70" s="36">
        <v>1.74</v>
      </c>
      <c r="H70" s="36">
        <v>1.75</v>
      </c>
      <c r="I70" s="36">
        <v>1.77</v>
      </c>
      <c r="J70" s="36">
        <v>1.79</v>
      </c>
      <c r="K70" s="36">
        <v>1.8</v>
      </c>
      <c r="L70" s="36">
        <v>1.82</v>
      </c>
      <c r="M70" s="36">
        <v>1.84</v>
      </c>
      <c r="N70" s="36">
        <v>1.86</v>
      </c>
      <c r="O70" s="36">
        <v>1.87</v>
      </c>
      <c r="P70" s="36">
        <v>1.87</v>
      </c>
      <c r="Q70" s="36">
        <v>1.87</v>
      </c>
      <c r="R70" s="36">
        <v>1.87</v>
      </c>
      <c r="S70" s="36">
        <v>1.87</v>
      </c>
      <c r="T70" s="36">
        <v>1.87</v>
      </c>
      <c r="U70" s="36">
        <v>1.87</v>
      </c>
      <c r="V70" s="36">
        <v>1.87</v>
      </c>
      <c r="W70" s="36">
        <v>1.87</v>
      </c>
      <c r="X70" s="36">
        <v>1.87</v>
      </c>
      <c r="Y70" s="36">
        <v>1.87</v>
      </c>
      <c r="Z70" s="36">
        <v>1.87</v>
      </c>
      <c r="AA70" s="36">
        <v>1.87</v>
      </c>
      <c r="AB70" s="36">
        <v>1.87</v>
      </c>
      <c r="AC70" s="36">
        <v>1.87</v>
      </c>
      <c r="AD70" s="36">
        <v>1.87</v>
      </c>
      <c r="AE70" s="36">
        <v>1.87</v>
      </c>
      <c r="AF70" s="36">
        <v>1.87</v>
      </c>
      <c r="AG70" s="36">
        <v>1.87</v>
      </c>
      <c r="AH70" s="36">
        <v>1.87</v>
      </c>
      <c r="AI70" s="36">
        <v>1.87</v>
      </c>
      <c r="AJ70" s="36">
        <v>1.87</v>
      </c>
      <c r="AK70" s="36">
        <v>1.87</v>
      </c>
      <c r="AL70" s="36">
        <v>1.87</v>
      </c>
      <c r="AM70" s="36">
        <v>1.87</v>
      </c>
      <c r="AN70" s="36">
        <v>1.87</v>
      </c>
      <c r="AO70" s="36">
        <v>1.87</v>
      </c>
      <c r="AP70" s="36">
        <v>1.87</v>
      </c>
      <c r="AQ70" s="36">
        <v>1.87</v>
      </c>
      <c r="AR70" s="40"/>
      <c r="AS70" s="40"/>
      <c r="AT70" s="40"/>
      <c r="AU70" s="40"/>
      <c r="AV70" s="40"/>
      <c r="AW70" s="40"/>
      <c r="AX70" s="40"/>
      <c r="AY70" s="40"/>
    </row>
    <row r="71" spans="1:51">
      <c r="A71" s="12"/>
      <c r="B71" s="12"/>
      <c r="C71" s="8" t="s">
        <v>141</v>
      </c>
      <c r="D71" s="8"/>
      <c r="E71" s="31" t="s">
        <v>92</v>
      </c>
      <c r="F71" s="36">
        <v>0</v>
      </c>
      <c r="G71" s="36">
        <v>0</v>
      </c>
      <c r="H71" s="36">
        <v>0</v>
      </c>
      <c r="I71" s="36">
        <v>0</v>
      </c>
      <c r="J71" s="36">
        <v>0</v>
      </c>
      <c r="K71" s="36">
        <v>0</v>
      </c>
      <c r="L71" s="36">
        <v>0</v>
      </c>
      <c r="M71" s="36">
        <v>0.14000000000000001</v>
      </c>
      <c r="N71" s="36">
        <v>0.96</v>
      </c>
      <c r="O71" s="36">
        <v>1.78</v>
      </c>
      <c r="P71" s="36">
        <v>1.78</v>
      </c>
      <c r="Q71" s="36">
        <v>2.6</v>
      </c>
      <c r="R71" s="36">
        <v>3.42</v>
      </c>
      <c r="S71" s="36">
        <v>4.62</v>
      </c>
      <c r="T71" s="36">
        <v>4.62</v>
      </c>
      <c r="U71" s="36">
        <v>4.62</v>
      </c>
      <c r="V71" s="36">
        <v>4.62</v>
      </c>
      <c r="W71" s="36">
        <v>5.81</v>
      </c>
      <c r="X71" s="36">
        <v>5.81</v>
      </c>
      <c r="Y71" s="36">
        <v>5.81</v>
      </c>
      <c r="Z71" s="36">
        <v>7.81</v>
      </c>
      <c r="AA71" s="36">
        <v>7.81</v>
      </c>
      <c r="AB71" s="36">
        <v>7.81</v>
      </c>
      <c r="AC71" s="36">
        <v>9.8000000000000007</v>
      </c>
      <c r="AD71" s="36">
        <v>9.8000000000000007</v>
      </c>
      <c r="AE71" s="36">
        <v>11.8</v>
      </c>
      <c r="AF71" s="36">
        <v>11.8</v>
      </c>
      <c r="AG71" s="36">
        <v>11.8</v>
      </c>
      <c r="AH71" s="36">
        <v>11.8</v>
      </c>
      <c r="AI71" s="36">
        <v>11.8</v>
      </c>
      <c r="AJ71" s="36">
        <v>11.8</v>
      </c>
      <c r="AK71" s="36">
        <v>11.8</v>
      </c>
      <c r="AL71" s="36">
        <v>11.8</v>
      </c>
      <c r="AM71" s="36">
        <v>11.8</v>
      </c>
      <c r="AN71" s="36">
        <v>11.8</v>
      </c>
      <c r="AO71" s="36">
        <v>11.8</v>
      </c>
      <c r="AP71" s="36">
        <v>11.8</v>
      </c>
      <c r="AQ71" s="36">
        <v>11.8</v>
      </c>
      <c r="AR71" s="40"/>
      <c r="AS71" s="40"/>
      <c r="AT71" s="40"/>
      <c r="AU71" s="40"/>
      <c r="AV71" s="40"/>
      <c r="AW71" s="40"/>
      <c r="AX71" s="40"/>
      <c r="AY71" s="40"/>
    </row>
    <row r="72" spans="1:51">
      <c r="A72" s="12"/>
      <c r="B72" s="12"/>
      <c r="C72" s="8" t="s">
        <v>142</v>
      </c>
      <c r="D72" s="8"/>
      <c r="E72" s="31" t="s">
        <v>92</v>
      </c>
      <c r="F72" s="36">
        <v>6.71</v>
      </c>
      <c r="G72" s="36">
        <v>6.81</v>
      </c>
      <c r="H72" s="36">
        <v>6.84</v>
      </c>
      <c r="I72" s="36">
        <v>6.84</v>
      </c>
      <c r="J72" s="36">
        <v>6.3</v>
      </c>
      <c r="K72" s="36">
        <v>5.01</v>
      </c>
      <c r="L72" s="36">
        <v>4.96</v>
      </c>
      <c r="M72" s="36">
        <v>4.95</v>
      </c>
      <c r="N72" s="36">
        <v>4.95</v>
      </c>
      <c r="O72" s="36">
        <v>4.88</v>
      </c>
      <c r="P72" s="36">
        <v>4.88</v>
      </c>
      <c r="Q72" s="36">
        <v>4.88</v>
      </c>
      <c r="R72" s="36">
        <v>4.58</v>
      </c>
      <c r="S72" s="36">
        <v>3.27</v>
      </c>
      <c r="T72" s="36">
        <v>3.27</v>
      </c>
      <c r="U72" s="36">
        <v>3.27</v>
      </c>
      <c r="V72" s="36">
        <v>3.27</v>
      </c>
      <c r="W72" s="36">
        <v>3.27</v>
      </c>
      <c r="X72" s="36">
        <v>2.94</v>
      </c>
      <c r="Y72" s="36">
        <v>2.62</v>
      </c>
      <c r="Z72" s="36">
        <v>2.29</v>
      </c>
      <c r="AA72" s="36">
        <v>1.96</v>
      </c>
      <c r="AB72" s="36">
        <v>1.64</v>
      </c>
      <c r="AC72" s="36">
        <v>1.31</v>
      </c>
      <c r="AD72" s="36">
        <v>0.98</v>
      </c>
      <c r="AE72" s="36">
        <v>0.66</v>
      </c>
      <c r="AF72" s="36">
        <v>0.33</v>
      </c>
      <c r="AG72" s="36">
        <v>0</v>
      </c>
      <c r="AH72" s="36">
        <v>0</v>
      </c>
      <c r="AI72" s="36">
        <v>0</v>
      </c>
      <c r="AJ72" s="36">
        <v>0</v>
      </c>
      <c r="AK72" s="36">
        <v>0</v>
      </c>
      <c r="AL72" s="36">
        <v>0</v>
      </c>
      <c r="AM72" s="36">
        <v>0</v>
      </c>
      <c r="AN72" s="36">
        <v>0</v>
      </c>
      <c r="AO72" s="36">
        <v>0</v>
      </c>
      <c r="AP72" s="36">
        <v>0</v>
      </c>
      <c r="AQ72" s="36">
        <v>0</v>
      </c>
      <c r="AR72" s="40"/>
      <c r="AS72" s="40"/>
      <c r="AT72" s="40"/>
      <c r="AU72" s="40"/>
      <c r="AV72" s="40"/>
      <c r="AW72" s="40"/>
      <c r="AX72" s="40"/>
      <c r="AY72" s="40"/>
    </row>
    <row r="73" spans="1:51">
      <c r="A73" s="37"/>
      <c r="B73" s="12"/>
      <c r="C73" s="8" t="s">
        <v>143</v>
      </c>
      <c r="D73" s="8"/>
      <c r="E73" s="31" t="s">
        <v>92</v>
      </c>
      <c r="F73" s="36">
        <v>13.98</v>
      </c>
      <c r="G73" s="36">
        <v>18.02</v>
      </c>
      <c r="H73" s="36">
        <v>22.02</v>
      </c>
      <c r="I73" s="36">
        <v>27.09</v>
      </c>
      <c r="J73" s="36">
        <v>31.17</v>
      </c>
      <c r="K73" s="36">
        <v>35.24</v>
      </c>
      <c r="L73" s="36">
        <v>39.32</v>
      </c>
      <c r="M73" s="36">
        <v>45.39</v>
      </c>
      <c r="N73" s="36">
        <v>50.71</v>
      </c>
      <c r="O73" s="36">
        <v>58.02</v>
      </c>
      <c r="P73" s="36">
        <v>63.34</v>
      </c>
      <c r="Q73" s="36">
        <v>67.650000000000006</v>
      </c>
      <c r="R73" s="36">
        <v>71.97</v>
      </c>
      <c r="S73" s="36">
        <v>73.28</v>
      </c>
      <c r="T73" s="36">
        <v>74.91</v>
      </c>
      <c r="U73" s="36">
        <v>76.53</v>
      </c>
      <c r="V73" s="36">
        <v>78.069999999999993</v>
      </c>
      <c r="W73" s="36">
        <v>79.61</v>
      </c>
      <c r="X73" s="36">
        <v>80.7</v>
      </c>
      <c r="Y73" s="36">
        <v>81.790000000000006</v>
      </c>
      <c r="Z73" s="36">
        <v>83.15</v>
      </c>
      <c r="AA73" s="36">
        <v>84</v>
      </c>
      <c r="AB73" s="36">
        <v>85.81</v>
      </c>
      <c r="AC73" s="36">
        <v>87.63</v>
      </c>
      <c r="AD73" s="36">
        <v>88.66</v>
      </c>
      <c r="AE73" s="36">
        <v>89.7</v>
      </c>
      <c r="AF73" s="36">
        <v>91.04</v>
      </c>
      <c r="AG73" s="36">
        <v>92.38</v>
      </c>
      <c r="AH73" s="36">
        <v>92.82</v>
      </c>
      <c r="AI73" s="36">
        <v>93.26</v>
      </c>
      <c r="AJ73" s="36">
        <v>93.7</v>
      </c>
      <c r="AK73" s="36">
        <v>94.14</v>
      </c>
      <c r="AL73" s="36">
        <v>94.53</v>
      </c>
      <c r="AM73" s="36">
        <v>94.72</v>
      </c>
      <c r="AN73" s="36">
        <v>94.91</v>
      </c>
      <c r="AO73" s="36">
        <v>95.1</v>
      </c>
      <c r="AP73" s="36">
        <v>95.29</v>
      </c>
      <c r="AQ73" s="36">
        <v>95.49</v>
      </c>
      <c r="AR73" s="40"/>
      <c r="AS73" s="40"/>
      <c r="AT73" s="40"/>
      <c r="AU73" s="40"/>
      <c r="AV73" s="40"/>
      <c r="AW73" s="40"/>
      <c r="AX73" s="40"/>
      <c r="AY73" s="40"/>
    </row>
    <row r="74" spans="1:51">
      <c r="A74" s="37"/>
      <c r="B74" s="12"/>
      <c r="C74" s="8" t="s">
        <v>144</v>
      </c>
      <c r="D74" s="8"/>
      <c r="E74" s="31" t="s">
        <v>92</v>
      </c>
      <c r="F74" s="36">
        <v>2.63</v>
      </c>
      <c r="G74" s="36">
        <v>2.63</v>
      </c>
      <c r="H74" s="36">
        <v>2.72</v>
      </c>
      <c r="I74" s="36">
        <v>2.72</v>
      </c>
      <c r="J74" s="36">
        <v>2.72</v>
      </c>
      <c r="K74" s="36">
        <v>2.72</v>
      </c>
      <c r="L74" s="36">
        <v>2.72</v>
      </c>
      <c r="M74" s="36">
        <v>2.72</v>
      </c>
      <c r="N74" s="36">
        <v>2.72</v>
      </c>
      <c r="O74" s="36">
        <v>2.72</v>
      </c>
      <c r="P74" s="36">
        <v>2.72</v>
      </c>
      <c r="Q74" s="36">
        <v>2.72</v>
      </c>
      <c r="R74" s="36">
        <v>0</v>
      </c>
      <c r="S74" s="36">
        <v>0</v>
      </c>
      <c r="T74" s="36">
        <v>0</v>
      </c>
      <c r="U74" s="36">
        <v>0</v>
      </c>
      <c r="V74" s="36">
        <v>0</v>
      </c>
      <c r="W74" s="36">
        <v>0</v>
      </c>
      <c r="X74" s="36">
        <v>0</v>
      </c>
      <c r="Y74" s="36">
        <v>0</v>
      </c>
      <c r="Z74" s="36">
        <v>0</v>
      </c>
      <c r="AA74" s="36">
        <v>0</v>
      </c>
      <c r="AB74" s="36">
        <v>0</v>
      </c>
      <c r="AC74" s="36">
        <v>0</v>
      </c>
      <c r="AD74" s="36">
        <v>0</v>
      </c>
      <c r="AE74" s="36">
        <v>0</v>
      </c>
      <c r="AF74" s="36">
        <v>0</v>
      </c>
      <c r="AG74" s="36">
        <v>0</v>
      </c>
      <c r="AH74" s="36">
        <v>0</v>
      </c>
      <c r="AI74" s="36">
        <v>0</v>
      </c>
      <c r="AJ74" s="36">
        <v>0</v>
      </c>
      <c r="AK74" s="36">
        <v>0</v>
      </c>
      <c r="AL74" s="36">
        <v>0</v>
      </c>
      <c r="AM74" s="36">
        <v>0</v>
      </c>
      <c r="AN74" s="36">
        <v>0</v>
      </c>
      <c r="AO74" s="36">
        <v>0</v>
      </c>
      <c r="AP74" s="36">
        <v>0</v>
      </c>
      <c r="AQ74" s="36">
        <v>0</v>
      </c>
      <c r="AR74" s="40"/>
      <c r="AS74" s="40"/>
      <c r="AT74" s="40"/>
      <c r="AU74" s="40"/>
      <c r="AV74" s="40"/>
      <c r="AW74" s="40"/>
      <c r="AX74" s="40"/>
      <c r="AY74" s="40"/>
    </row>
    <row r="75" spans="1:51">
      <c r="A75" s="37"/>
      <c r="B75" s="12"/>
      <c r="C75" s="8" t="s">
        <v>145</v>
      </c>
      <c r="D75" s="8"/>
      <c r="E75" s="31" t="s">
        <v>92</v>
      </c>
      <c r="F75" s="36">
        <v>0</v>
      </c>
      <c r="G75" s="36">
        <v>0</v>
      </c>
      <c r="H75" s="36">
        <v>0.2</v>
      </c>
      <c r="I75" s="36">
        <v>0.4</v>
      </c>
      <c r="J75" s="36">
        <v>0.4</v>
      </c>
      <c r="K75" s="36">
        <v>0.8</v>
      </c>
      <c r="L75" s="36">
        <v>0.8</v>
      </c>
      <c r="M75" s="36">
        <v>1.2</v>
      </c>
      <c r="N75" s="36">
        <v>1.2</v>
      </c>
      <c r="O75" s="36">
        <v>1.6</v>
      </c>
      <c r="P75" s="36">
        <v>1.6</v>
      </c>
      <c r="Q75" s="36">
        <v>2</v>
      </c>
      <c r="R75" s="36">
        <v>3</v>
      </c>
      <c r="S75" s="36">
        <v>3.6</v>
      </c>
      <c r="T75" s="36">
        <v>4.2</v>
      </c>
      <c r="U75" s="36">
        <v>4.4000000000000004</v>
      </c>
      <c r="V75" s="36">
        <v>5</v>
      </c>
      <c r="W75" s="36">
        <v>5.6</v>
      </c>
      <c r="X75" s="36">
        <v>5.8</v>
      </c>
      <c r="Y75" s="36">
        <v>6.4</v>
      </c>
      <c r="Z75" s="36">
        <v>7.1</v>
      </c>
      <c r="AA75" s="36">
        <v>7.9</v>
      </c>
      <c r="AB75" s="36">
        <v>8.6999999999999993</v>
      </c>
      <c r="AC75" s="36">
        <v>9.6999999999999993</v>
      </c>
      <c r="AD75" s="36">
        <v>10.4</v>
      </c>
      <c r="AE75" s="36">
        <v>11.4</v>
      </c>
      <c r="AF75" s="36">
        <v>12.1</v>
      </c>
      <c r="AG75" s="36">
        <v>12.8</v>
      </c>
      <c r="AH75" s="36">
        <v>12.8</v>
      </c>
      <c r="AI75" s="36">
        <v>13.4</v>
      </c>
      <c r="AJ75" s="36">
        <v>14</v>
      </c>
      <c r="AK75" s="36">
        <v>14.3</v>
      </c>
      <c r="AL75" s="36">
        <v>15.2</v>
      </c>
      <c r="AM75" s="36">
        <v>15.8</v>
      </c>
      <c r="AN75" s="36">
        <v>16.399999999999999</v>
      </c>
      <c r="AO75" s="36">
        <v>17</v>
      </c>
      <c r="AP75" s="36">
        <v>17.3</v>
      </c>
      <c r="AQ75" s="36">
        <v>17.899999999999999</v>
      </c>
      <c r="AR75" s="40"/>
      <c r="AS75" s="40"/>
      <c r="AT75" s="40"/>
      <c r="AU75" s="40"/>
      <c r="AV75" s="40"/>
      <c r="AW75" s="40"/>
      <c r="AX75" s="40"/>
      <c r="AY75" s="40"/>
    </row>
    <row r="76" spans="1:51">
      <c r="A76" s="37"/>
      <c r="B76" s="12"/>
      <c r="C76" s="8" t="s">
        <v>146</v>
      </c>
      <c r="D76" s="8"/>
      <c r="E76" s="31" t="s">
        <v>92</v>
      </c>
      <c r="F76" s="36">
        <v>0</v>
      </c>
      <c r="G76" s="36">
        <v>0</v>
      </c>
      <c r="H76" s="36">
        <v>0.74</v>
      </c>
      <c r="I76" s="36">
        <v>2.16</v>
      </c>
      <c r="J76" s="36">
        <v>3.46</v>
      </c>
      <c r="K76" s="36">
        <v>5.45</v>
      </c>
      <c r="L76" s="36">
        <v>5.45</v>
      </c>
      <c r="M76" s="36">
        <v>7.27</v>
      </c>
      <c r="N76" s="36">
        <v>7.27</v>
      </c>
      <c r="O76" s="36">
        <v>7.27</v>
      </c>
      <c r="P76" s="36">
        <v>7.27</v>
      </c>
      <c r="Q76" s="36">
        <v>7.27</v>
      </c>
      <c r="R76" s="36">
        <v>7.27</v>
      </c>
      <c r="S76" s="36">
        <v>7.27</v>
      </c>
      <c r="T76" s="36">
        <v>7.27</v>
      </c>
      <c r="U76" s="36">
        <v>7.27</v>
      </c>
      <c r="V76" s="36">
        <v>7.27</v>
      </c>
      <c r="W76" s="36">
        <v>7.27</v>
      </c>
      <c r="X76" s="36">
        <v>7.27</v>
      </c>
      <c r="Y76" s="36">
        <v>7.27</v>
      </c>
      <c r="Z76" s="36">
        <v>7.27</v>
      </c>
      <c r="AA76" s="36">
        <v>7.27</v>
      </c>
      <c r="AB76" s="36">
        <v>6.53</v>
      </c>
      <c r="AC76" s="36">
        <v>5.1100000000000003</v>
      </c>
      <c r="AD76" s="36">
        <v>3.81</v>
      </c>
      <c r="AE76" s="36">
        <v>1.82</v>
      </c>
      <c r="AF76" s="36">
        <v>1.82</v>
      </c>
      <c r="AG76" s="36">
        <v>0</v>
      </c>
      <c r="AH76" s="36">
        <v>0</v>
      </c>
      <c r="AI76" s="36">
        <v>0</v>
      </c>
      <c r="AJ76" s="36">
        <v>0</v>
      </c>
      <c r="AK76" s="36">
        <v>0</v>
      </c>
      <c r="AL76" s="36">
        <v>0</v>
      </c>
      <c r="AM76" s="36">
        <v>0</v>
      </c>
      <c r="AN76" s="36">
        <v>0</v>
      </c>
      <c r="AO76" s="36">
        <v>0</v>
      </c>
      <c r="AP76" s="36">
        <v>0</v>
      </c>
      <c r="AQ76" s="36">
        <v>0</v>
      </c>
      <c r="AR76" s="40"/>
      <c r="AS76" s="40"/>
      <c r="AT76" s="40"/>
      <c r="AU76" s="40"/>
      <c r="AV76" s="40"/>
      <c r="AW76" s="40"/>
      <c r="AX76" s="40"/>
      <c r="AY76" s="40"/>
    </row>
    <row r="77" spans="1:51">
      <c r="A77" s="37"/>
      <c r="B77" s="12"/>
      <c r="C77" s="8" t="s">
        <v>147</v>
      </c>
      <c r="D77" s="8"/>
      <c r="E77" s="31" t="s">
        <v>92</v>
      </c>
      <c r="F77" s="36">
        <v>29.15</v>
      </c>
      <c r="G77" s="36">
        <v>28.05</v>
      </c>
      <c r="H77" s="36">
        <v>27.13</v>
      </c>
      <c r="I77" s="36">
        <v>21.39</v>
      </c>
      <c r="J77" s="36">
        <v>20.78</v>
      </c>
      <c r="K77" s="36">
        <v>18</v>
      </c>
      <c r="L77" s="36">
        <v>17.79</v>
      </c>
      <c r="M77" s="36">
        <v>14.08</v>
      </c>
      <c r="N77" s="36">
        <v>12.88</v>
      </c>
      <c r="O77" s="36">
        <v>11.7</v>
      </c>
      <c r="P77" s="36">
        <v>11.7</v>
      </c>
      <c r="Q77" s="36">
        <v>7.72</v>
      </c>
      <c r="R77" s="36">
        <v>0.04</v>
      </c>
      <c r="S77" s="36">
        <v>0.04</v>
      </c>
      <c r="T77" s="36">
        <v>0.04</v>
      </c>
      <c r="U77" s="36">
        <v>0.04</v>
      </c>
      <c r="V77" s="36">
        <v>0.04</v>
      </c>
      <c r="W77" s="36">
        <v>0.04</v>
      </c>
      <c r="X77" s="36">
        <v>0.04</v>
      </c>
      <c r="Y77" s="36">
        <v>0.04</v>
      </c>
      <c r="Z77" s="36">
        <v>0.04</v>
      </c>
      <c r="AA77" s="36">
        <v>0.04</v>
      </c>
      <c r="AB77" s="36">
        <v>0.04</v>
      </c>
      <c r="AC77" s="36">
        <v>0.04</v>
      </c>
      <c r="AD77" s="36">
        <v>0.04</v>
      </c>
      <c r="AE77" s="36">
        <v>0.04</v>
      </c>
      <c r="AF77" s="36">
        <v>0.04</v>
      </c>
      <c r="AG77" s="36">
        <v>0.04</v>
      </c>
      <c r="AH77" s="36">
        <v>0.04</v>
      </c>
      <c r="AI77" s="36">
        <v>0.04</v>
      </c>
      <c r="AJ77" s="36">
        <v>0.04</v>
      </c>
      <c r="AK77" s="36">
        <v>0.04</v>
      </c>
      <c r="AL77" s="36">
        <v>0.04</v>
      </c>
      <c r="AM77" s="36">
        <v>0.04</v>
      </c>
      <c r="AN77" s="36">
        <v>0.04</v>
      </c>
      <c r="AO77" s="36">
        <v>0.04</v>
      </c>
      <c r="AP77" s="36">
        <v>0.04</v>
      </c>
      <c r="AQ77" s="36">
        <v>0.04</v>
      </c>
      <c r="AR77" s="40"/>
      <c r="AS77" s="40"/>
      <c r="AT77" s="40"/>
      <c r="AU77" s="40"/>
      <c r="AV77" s="40"/>
      <c r="AW77" s="40"/>
      <c r="AX77" s="40"/>
      <c r="AY77" s="40"/>
    </row>
    <row r="78" spans="1:51">
      <c r="A78" s="37"/>
      <c r="B78" s="12"/>
      <c r="C78" s="8" t="s">
        <v>148</v>
      </c>
      <c r="D78" s="8"/>
      <c r="E78" s="31" t="s">
        <v>92</v>
      </c>
      <c r="F78" s="36">
        <v>1.54</v>
      </c>
      <c r="G78" s="36">
        <v>1.54</v>
      </c>
      <c r="H78" s="36">
        <v>0</v>
      </c>
      <c r="I78" s="36">
        <v>0</v>
      </c>
      <c r="J78" s="36">
        <v>0</v>
      </c>
      <c r="K78" s="36">
        <v>0</v>
      </c>
      <c r="L78" s="36">
        <v>0</v>
      </c>
      <c r="M78" s="36">
        <v>0</v>
      </c>
      <c r="N78" s="36">
        <v>0</v>
      </c>
      <c r="O78" s="36">
        <v>0</v>
      </c>
      <c r="P78" s="36">
        <v>0</v>
      </c>
      <c r="Q78" s="36">
        <v>0</v>
      </c>
      <c r="R78" s="36">
        <v>0</v>
      </c>
      <c r="S78" s="36">
        <v>0</v>
      </c>
      <c r="T78" s="36">
        <v>0</v>
      </c>
      <c r="U78" s="36">
        <v>0</v>
      </c>
      <c r="V78" s="36">
        <v>0</v>
      </c>
      <c r="W78" s="36">
        <v>0</v>
      </c>
      <c r="X78" s="36">
        <v>0</v>
      </c>
      <c r="Y78" s="36">
        <v>0</v>
      </c>
      <c r="Z78" s="36">
        <v>0</v>
      </c>
      <c r="AA78" s="36">
        <v>0</v>
      </c>
      <c r="AB78" s="36">
        <v>0</v>
      </c>
      <c r="AC78" s="36">
        <v>0</v>
      </c>
      <c r="AD78" s="36">
        <v>0</v>
      </c>
      <c r="AE78" s="36">
        <v>0</v>
      </c>
      <c r="AF78" s="36">
        <v>0</v>
      </c>
      <c r="AG78" s="36">
        <v>0</v>
      </c>
      <c r="AH78" s="36">
        <v>0</v>
      </c>
      <c r="AI78" s="36">
        <v>0</v>
      </c>
      <c r="AJ78" s="36">
        <v>0</v>
      </c>
      <c r="AK78" s="36">
        <v>0</v>
      </c>
      <c r="AL78" s="36">
        <v>0</v>
      </c>
      <c r="AM78" s="36">
        <v>0</v>
      </c>
      <c r="AN78" s="36">
        <v>0</v>
      </c>
      <c r="AO78" s="36">
        <v>0</v>
      </c>
      <c r="AP78" s="36">
        <v>0</v>
      </c>
      <c r="AQ78" s="36">
        <v>0</v>
      </c>
      <c r="AR78" s="40"/>
      <c r="AS78" s="40"/>
      <c r="AT78" s="40"/>
      <c r="AU78" s="40"/>
      <c r="AV78" s="40"/>
      <c r="AW78" s="40"/>
      <c r="AX78" s="40"/>
      <c r="AY78" s="40"/>
    </row>
    <row r="79" spans="1:51">
      <c r="A79" s="37"/>
      <c r="B79" s="12"/>
      <c r="C79" s="8" t="s">
        <v>149</v>
      </c>
      <c r="D79" s="8"/>
      <c r="E79" s="31" t="s">
        <v>92</v>
      </c>
      <c r="F79" s="36">
        <v>6.09</v>
      </c>
      <c r="G79" s="36">
        <v>4.88</v>
      </c>
      <c r="H79" s="36">
        <v>3.67</v>
      </c>
      <c r="I79" s="36">
        <v>3.67</v>
      </c>
      <c r="J79" s="36">
        <v>2.4500000000000002</v>
      </c>
      <c r="K79" s="36">
        <v>2.9</v>
      </c>
      <c r="L79" s="36">
        <v>4.57</v>
      </c>
      <c r="M79" s="36">
        <v>4.57</v>
      </c>
      <c r="N79" s="36">
        <v>4.57</v>
      </c>
      <c r="O79" s="36">
        <v>4.57</v>
      </c>
      <c r="P79" s="36">
        <v>4.57</v>
      </c>
      <c r="Q79" s="36">
        <v>6.24</v>
      </c>
      <c r="R79" s="36">
        <v>7.91</v>
      </c>
      <c r="S79" s="36">
        <v>7.91</v>
      </c>
      <c r="T79" s="36">
        <v>7.91</v>
      </c>
      <c r="U79" s="36">
        <v>7.91</v>
      </c>
      <c r="V79" s="36">
        <v>7.91</v>
      </c>
      <c r="W79" s="36">
        <v>7.91</v>
      </c>
      <c r="X79" s="36">
        <v>7.91</v>
      </c>
      <c r="Y79" s="36">
        <v>7.91</v>
      </c>
      <c r="Z79" s="36">
        <v>7.91</v>
      </c>
      <c r="AA79" s="36">
        <v>7.91</v>
      </c>
      <c r="AB79" s="36">
        <v>10.91</v>
      </c>
      <c r="AC79" s="36">
        <v>10.91</v>
      </c>
      <c r="AD79" s="36">
        <v>10.91</v>
      </c>
      <c r="AE79" s="36">
        <v>10.91</v>
      </c>
      <c r="AF79" s="36">
        <v>10.91</v>
      </c>
      <c r="AG79" s="36">
        <v>10.91</v>
      </c>
      <c r="AH79" s="36">
        <v>10.91</v>
      </c>
      <c r="AI79" s="36">
        <v>10.91</v>
      </c>
      <c r="AJ79" s="36">
        <v>10.91</v>
      </c>
      <c r="AK79" s="36">
        <v>10.91</v>
      </c>
      <c r="AL79" s="36">
        <v>13.91</v>
      </c>
      <c r="AM79" s="36">
        <v>13.91</v>
      </c>
      <c r="AN79" s="36">
        <v>13.91</v>
      </c>
      <c r="AO79" s="36">
        <v>13.91</v>
      </c>
      <c r="AP79" s="36">
        <v>13.91</v>
      </c>
      <c r="AQ79" s="36">
        <v>13.91</v>
      </c>
      <c r="AR79" s="40"/>
      <c r="AS79" s="40"/>
      <c r="AT79" s="40"/>
      <c r="AU79" s="40"/>
      <c r="AV79" s="40"/>
      <c r="AW79" s="40"/>
      <c r="AX79" s="40"/>
      <c r="AY79" s="40"/>
    </row>
    <row r="80" spans="1:51">
      <c r="A80" s="12"/>
      <c r="B80" s="34" t="s">
        <v>150</v>
      </c>
      <c r="G80" s="53">
        <f>G64-F64</f>
        <v>0.58000000000000007</v>
      </c>
      <c r="H80" s="53">
        <f t="shared" ref="H80" si="0">H64-G64</f>
        <v>2.97</v>
      </c>
      <c r="I80" s="53"/>
      <c r="J80" s="53"/>
      <c r="K80" s="53"/>
      <c r="L80" s="53"/>
      <c r="M80" s="53"/>
      <c r="N80" s="53"/>
      <c r="O80" s="53"/>
      <c r="P80" s="53"/>
      <c r="Q80" s="53"/>
      <c r="R80" s="53"/>
      <c r="S80" s="53"/>
      <c r="T80" s="56"/>
      <c r="U80" s="56"/>
      <c r="V80" s="56"/>
      <c r="W80" s="56"/>
      <c r="X80" s="56"/>
    </row>
    <row r="81" spans="1:67">
      <c r="A81" s="12"/>
      <c r="C81" s="8"/>
      <c r="D81" s="8"/>
      <c r="E81" s="8"/>
      <c r="G81" s="53"/>
      <c r="H81" s="53"/>
      <c r="I81" s="53"/>
      <c r="J81" s="53"/>
      <c r="K81" s="53"/>
      <c r="L81" s="53"/>
      <c r="M81" s="53"/>
      <c r="N81" s="53"/>
      <c r="O81" s="53"/>
      <c r="P81" s="53"/>
      <c r="Q81" s="53"/>
      <c r="R81" s="53"/>
      <c r="S81" s="53"/>
      <c r="T81" s="56"/>
      <c r="U81" s="53"/>
      <c r="V81" s="53"/>
      <c r="W81" s="56"/>
      <c r="X81" s="53"/>
      <c r="Y81" s="53"/>
      <c r="Z81" s="53"/>
      <c r="AA81" s="53"/>
      <c r="AB81" s="53"/>
      <c r="AC81" s="53"/>
      <c r="AD81" s="53"/>
      <c r="AE81" s="53"/>
      <c r="AF81" s="53"/>
      <c r="AG81" s="53"/>
      <c r="AH81" s="53"/>
      <c r="AI81" s="53"/>
      <c r="AJ81" s="41"/>
      <c r="AK81" s="41"/>
      <c r="AL81" s="41"/>
      <c r="AM81" s="41"/>
      <c r="AN81" s="41"/>
      <c r="AO81" s="41"/>
      <c r="AP81" s="41"/>
      <c r="AQ81" s="41"/>
    </row>
    <row r="82" spans="1:67">
      <c r="A82" s="29"/>
      <c r="B82" s="29"/>
      <c r="C82" s="29" t="s">
        <v>130</v>
      </c>
      <c r="D82" s="29"/>
      <c r="E82" s="29" t="s">
        <v>49</v>
      </c>
      <c r="F82" s="30">
        <v>2023</v>
      </c>
      <c r="G82" s="30">
        <v>2024</v>
      </c>
      <c r="H82" s="30">
        <v>2025</v>
      </c>
      <c r="I82" s="30">
        <v>2026</v>
      </c>
      <c r="J82" s="30">
        <v>2027</v>
      </c>
      <c r="K82" s="30">
        <v>2028</v>
      </c>
      <c r="L82" s="30">
        <v>2029</v>
      </c>
      <c r="M82" s="30">
        <v>2030</v>
      </c>
      <c r="N82" s="30">
        <v>2031</v>
      </c>
      <c r="O82" s="30">
        <v>2032</v>
      </c>
      <c r="P82" s="30">
        <v>2033</v>
      </c>
      <c r="Q82" s="30">
        <v>2034</v>
      </c>
      <c r="R82" s="30">
        <v>2035</v>
      </c>
      <c r="S82" s="30">
        <v>2036</v>
      </c>
      <c r="T82" s="30">
        <v>2037</v>
      </c>
      <c r="U82" s="30">
        <v>2038</v>
      </c>
      <c r="V82" s="30">
        <v>2039</v>
      </c>
      <c r="W82" s="30">
        <v>2040</v>
      </c>
      <c r="X82" s="30">
        <v>2041</v>
      </c>
      <c r="Y82" s="30">
        <v>2042</v>
      </c>
      <c r="Z82" s="30">
        <v>2043</v>
      </c>
      <c r="AA82" s="30">
        <v>2044</v>
      </c>
      <c r="AB82" s="30">
        <v>2045</v>
      </c>
      <c r="AC82" s="30">
        <v>2046</v>
      </c>
      <c r="AD82" s="30">
        <v>2047</v>
      </c>
      <c r="AE82" s="30">
        <v>2048</v>
      </c>
      <c r="AF82" s="30">
        <v>2049</v>
      </c>
      <c r="AG82" s="30">
        <v>2050</v>
      </c>
      <c r="AH82" s="30">
        <v>2051</v>
      </c>
      <c r="AI82" s="30">
        <v>2052</v>
      </c>
      <c r="AJ82" s="30">
        <v>2053</v>
      </c>
      <c r="AK82" s="30">
        <v>2054</v>
      </c>
      <c r="AL82" s="30">
        <v>2055</v>
      </c>
      <c r="AM82" s="30">
        <v>2056</v>
      </c>
      <c r="AN82" s="30">
        <v>2057</v>
      </c>
      <c r="AO82" s="30">
        <v>2058</v>
      </c>
      <c r="AP82" s="30">
        <v>2059</v>
      </c>
      <c r="AQ82" s="30">
        <v>2060</v>
      </c>
    </row>
    <row r="83" spans="1:67">
      <c r="A83" s="12"/>
      <c r="B83" s="12" t="s">
        <v>151</v>
      </c>
      <c r="C83" s="8" t="s" cm="1">
        <v>132</v>
      </c>
      <c r="D83" s="8"/>
      <c r="E83" s="31" t="s">
        <v>92</v>
      </c>
      <c r="F83" s="36">
        <v>0</v>
      </c>
      <c r="G83" s="36">
        <v>2.7999999999999989</v>
      </c>
      <c r="H83" s="36">
        <v>2.8000000000000007</v>
      </c>
      <c r="I83" s="36">
        <v>0</v>
      </c>
      <c r="J83" s="36">
        <v>0</v>
      </c>
      <c r="K83" s="36">
        <v>0</v>
      </c>
      <c r="L83" s="36">
        <v>0</v>
      </c>
      <c r="M83" s="36">
        <v>1.9999999999999982</v>
      </c>
      <c r="N83" s="36">
        <v>0</v>
      </c>
      <c r="O83" s="36">
        <v>0</v>
      </c>
      <c r="P83" s="36">
        <v>0</v>
      </c>
      <c r="Q83" s="36">
        <v>0</v>
      </c>
      <c r="R83" s="36">
        <v>0</v>
      </c>
      <c r="S83" s="36">
        <v>0</v>
      </c>
      <c r="T83" s="36">
        <v>0</v>
      </c>
      <c r="U83" s="36">
        <v>0</v>
      </c>
      <c r="V83" s="36">
        <v>0</v>
      </c>
      <c r="W83" s="36">
        <v>0</v>
      </c>
      <c r="X83" s="36">
        <v>0</v>
      </c>
      <c r="Y83" s="36">
        <v>0</v>
      </c>
      <c r="Z83" s="36">
        <v>0</v>
      </c>
      <c r="AA83" s="36">
        <v>0</v>
      </c>
      <c r="AB83" s="36">
        <v>0</v>
      </c>
      <c r="AC83" s="36">
        <v>0</v>
      </c>
      <c r="AD83" s="36">
        <v>0</v>
      </c>
      <c r="AE83" s="36">
        <v>0</v>
      </c>
      <c r="AF83" s="36">
        <v>0</v>
      </c>
      <c r="AG83" s="36">
        <v>0</v>
      </c>
      <c r="AH83" s="36">
        <v>0</v>
      </c>
      <c r="AI83" s="36">
        <v>0</v>
      </c>
      <c r="AJ83" s="36">
        <v>0</v>
      </c>
      <c r="AK83" s="36">
        <v>0</v>
      </c>
      <c r="AL83" s="36">
        <v>0</v>
      </c>
      <c r="AM83" s="36">
        <v>0</v>
      </c>
      <c r="AN83" s="36">
        <v>0</v>
      </c>
      <c r="AO83" s="36">
        <v>0</v>
      </c>
      <c r="AP83" s="36">
        <v>0</v>
      </c>
      <c r="AQ83" s="36">
        <v>0</v>
      </c>
      <c r="AR83" s="40"/>
      <c r="AS83" s="40"/>
      <c r="AT83" s="40"/>
      <c r="AU83" s="40"/>
      <c r="AV83" s="40"/>
      <c r="AW83" s="40"/>
      <c r="AX83" s="40"/>
      <c r="AY83" s="40"/>
    </row>
    <row r="84" spans="1:67" s="32" customFormat="1">
      <c r="A84" s="12"/>
      <c r="B84" s="12"/>
      <c r="C84" s="8" t="s">
        <v>133</v>
      </c>
      <c r="D84" s="8"/>
      <c r="E84" s="31" t="s">
        <v>92</v>
      </c>
      <c r="F84" s="36">
        <v>0</v>
      </c>
      <c r="G84" s="36">
        <v>0.43</v>
      </c>
      <c r="H84" s="36">
        <v>0.42</v>
      </c>
      <c r="I84" s="36">
        <v>0.42</v>
      </c>
      <c r="J84" s="36">
        <v>0.79</v>
      </c>
      <c r="K84" s="36">
        <v>1.53</v>
      </c>
      <c r="L84" s="36">
        <v>1.39</v>
      </c>
      <c r="M84" s="36">
        <v>1.1200000000000001</v>
      </c>
      <c r="N84" s="36">
        <v>1.32</v>
      </c>
      <c r="O84" s="36">
        <v>1.35</v>
      </c>
      <c r="P84" s="36">
        <v>1</v>
      </c>
      <c r="Q84" s="36">
        <v>0.87</v>
      </c>
      <c r="R84" s="36">
        <v>0.79</v>
      </c>
      <c r="S84" s="36">
        <v>0.55000000000000004</v>
      </c>
      <c r="T84" s="36">
        <v>0.49</v>
      </c>
      <c r="U84" s="36">
        <v>0.43</v>
      </c>
      <c r="V84" s="36">
        <v>0.38</v>
      </c>
      <c r="W84" s="36">
        <v>0.34</v>
      </c>
      <c r="X84" s="36">
        <v>0.31</v>
      </c>
      <c r="Y84" s="36">
        <v>0.28000000000000003</v>
      </c>
      <c r="Z84" s="36">
        <v>0.33</v>
      </c>
      <c r="AA84" s="36">
        <v>0.35</v>
      </c>
      <c r="AB84" s="36">
        <v>0.34</v>
      </c>
      <c r="AC84" s="36">
        <v>0.35</v>
      </c>
      <c r="AD84" s="36">
        <v>0.37</v>
      </c>
      <c r="AE84" s="36">
        <v>0.39</v>
      </c>
      <c r="AF84" s="36">
        <v>0.38</v>
      </c>
      <c r="AG84" s="36">
        <v>0.23</v>
      </c>
      <c r="AH84" s="36">
        <v>0.31</v>
      </c>
      <c r="AI84" s="36">
        <v>0.31</v>
      </c>
      <c r="AJ84" s="36">
        <v>0.31</v>
      </c>
      <c r="AK84" s="36">
        <v>0.31</v>
      </c>
      <c r="AL84" s="36">
        <v>0.31</v>
      </c>
      <c r="AM84" s="36">
        <v>0.31</v>
      </c>
      <c r="AN84" s="36">
        <v>0.31</v>
      </c>
      <c r="AO84" s="36">
        <v>0.31</v>
      </c>
      <c r="AP84" s="36">
        <v>0.31</v>
      </c>
      <c r="AQ84" s="36">
        <v>0.31</v>
      </c>
      <c r="AR84" s="40"/>
      <c r="AS84" s="40"/>
      <c r="AT84" s="40"/>
      <c r="AU84" s="40"/>
      <c r="AV84" s="40"/>
      <c r="AW84" s="40"/>
      <c r="AX84" s="40"/>
      <c r="AY84" s="40"/>
      <c r="AZ84"/>
      <c r="BA84"/>
      <c r="BB84"/>
      <c r="BC84"/>
      <c r="BD84"/>
      <c r="BE84"/>
      <c r="BF84"/>
      <c r="BG84"/>
      <c r="BH84"/>
      <c r="BI84"/>
      <c r="BJ84"/>
      <c r="BK84"/>
      <c r="BL84"/>
      <c r="BM84"/>
      <c r="BN84"/>
      <c r="BO84"/>
    </row>
    <row r="85" spans="1:67">
      <c r="A85" s="12"/>
      <c r="B85" s="12"/>
      <c r="C85" s="8" t="s">
        <v>134</v>
      </c>
      <c r="D85" s="8"/>
      <c r="E85" s="31" t="s">
        <v>92</v>
      </c>
      <c r="F85" s="36">
        <v>0</v>
      </c>
      <c r="G85" s="36">
        <v>0.56999999999999995</v>
      </c>
      <c r="H85" s="36">
        <v>2.98</v>
      </c>
      <c r="I85" s="36">
        <v>0</v>
      </c>
      <c r="J85" s="36">
        <v>0.46</v>
      </c>
      <c r="K85" s="36">
        <v>0</v>
      </c>
      <c r="L85" s="36">
        <v>0</v>
      </c>
      <c r="M85" s="36">
        <v>3.88</v>
      </c>
      <c r="N85" s="36">
        <v>4.1100000000000003</v>
      </c>
      <c r="O85" s="36">
        <v>4.1100000000000003</v>
      </c>
      <c r="P85" s="36">
        <v>4.1100000000000003</v>
      </c>
      <c r="Q85" s="36">
        <v>4.16</v>
      </c>
      <c r="R85" s="36">
        <v>5.26</v>
      </c>
      <c r="S85" s="36">
        <v>4.5999999999999996</v>
      </c>
      <c r="T85" s="36">
        <v>0.63</v>
      </c>
      <c r="U85" s="36">
        <v>0.75</v>
      </c>
      <c r="V85" s="36">
        <v>2.74</v>
      </c>
      <c r="W85" s="36">
        <v>3.25</v>
      </c>
      <c r="X85" s="36">
        <v>0.01</v>
      </c>
      <c r="Y85" s="36">
        <v>0.01</v>
      </c>
      <c r="Z85" s="36">
        <v>0.01</v>
      </c>
      <c r="AA85" s="36">
        <v>0.01</v>
      </c>
      <c r="AB85" s="36">
        <v>0.01</v>
      </c>
      <c r="AC85" s="36">
        <v>0.01</v>
      </c>
      <c r="AD85" s="36">
        <v>3.69</v>
      </c>
      <c r="AE85" s="36">
        <v>3.69</v>
      </c>
      <c r="AF85" s="36">
        <v>0.74</v>
      </c>
      <c r="AG85" s="36">
        <v>0.74</v>
      </c>
      <c r="AH85" s="36">
        <v>0.09</v>
      </c>
      <c r="AI85" s="36">
        <v>0.09</v>
      </c>
      <c r="AJ85" s="36">
        <v>0.09</v>
      </c>
      <c r="AK85" s="36">
        <v>0.09</v>
      </c>
      <c r="AL85" s="36">
        <v>0.09</v>
      </c>
      <c r="AM85" s="36">
        <v>0.01</v>
      </c>
      <c r="AN85" s="36">
        <v>0.01</v>
      </c>
      <c r="AO85" s="36">
        <v>0.01</v>
      </c>
      <c r="AP85" s="36">
        <v>0.01</v>
      </c>
      <c r="AQ85" s="36">
        <v>0.01</v>
      </c>
      <c r="AR85" s="40"/>
      <c r="AS85" s="40"/>
      <c r="AT85" s="40"/>
      <c r="AU85" s="40"/>
      <c r="AV85" s="40"/>
      <c r="AW85" s="40"/>
      <c r="AX85" s="40"/>
      <c r="AY85" s="40"/>
    </row>
    <row r="86" spans="1:67">
      <c r="A86" s="12"/>
      <c r="B86" s="12"/>
      <c r="C86" s="8" t="s">
        <v>135</v>
      </c>
      <c r="D86" s="8"/>
      <c r="E86" s="31" t="s">
        <v>92</v>
      </c>
      <c r="F86" s="36">
        <v>0</v>
      </c>
      <c r="G86" s="36">
        <v>0</v>
      </c>
      <c r="H86" s="36">
        <v>0</v>
      </c>
      <c r="I86" s="36">
        <v>0</v>
      </c>
      <c r="J86" s="36">
        <v>0</v>
      </c>
      <c r="K86" s="36">
        <v>0</v>
      </c>
      <c r="L86" s="36">
        <v>0</v>
      </c>
      <c r="M86" s="36">
        <v>0.3</v>
      </c>
      <c r="N86" s="36">
        <v>0</v>
      </c>
      <c r="O86" s="36">
        <v>0</v>
      </c>
      <c r="P86" s="36">
        <v>0.3</v>
      </c>
      <c r="Q86" s="36">
        <v>0</v>
      </c>
      <c r="R86" s="36">
        <v>0.5</v>
      </c>
      <c r="S86" s="36">
        <v>0.5</v>
      </c>
      <c r="T86" s="36">
        <v>0.8</v>
      </c>
      <c r="U86" s="36">
        <v>0.8</v>
      </c>
      <c r="V86" s="36">
        <v>0.8</v>
      </c>
      <c r="W86" s="36">
        <v>0.8</v>
      </c>
      <c r="X86" s="36">
        <v>0.7</v>
      </c>
      <c r="Y86" s="36">
        <v>0.65</v>
      </c>
      <c r="Z86" s="36">
        <v>0.7</v>
      </c>
      <c r="AA86" s="36">
        <v>0.7</v>
      </c>
      <c r="AB86" s="36">
        <v>0.9</v>
      </c>
      <c r="AC86" s="36">
        <v>0.74</v>
      </c>
      <c r="AD86" s="36">
        <v>0.94</v>
      </c>
      <c r="AE86" s="36">
        <v>0.74</v>
      </c>
      <c r="AF86" s="36">
        <v>1.04</v>
      </c>
      <c r="AG86" s="36">
        <v>0.94</v>
      </c>
      <c r="AH86" s="36">
        <v>0.3</v>
      </c>
      <c r="AI86" s="36">
        <v>0.35</v>
      </c>
      <c r="AJ86" s="36">
        <v>0.4</v>
      </c>
      <c r="AK86" s="36">
        <v>0.43</v>
      </c>
      <c r="AL86" s="36">
        <v>0.5</v>
      </c>
      <c r="AM86" s="36">
        <v>0.41</v>
      </c>
      <c r="AN86" s="36">
        <v>0.45</v>
      </c>
      <c r="AO86" s="36">
        <v>0.5</v>
      </c>
      <c r="AP86" s="36">
        <v>0.5</v>
      </c>
      <c r="AQ86" s="36">
        <v>0.52</v>
      </c>
      <c r="AR86" s="40"/>
      <c r="AS86" s="40"/>
      <c r="AT86" s="40"/>
      <c r="AU86" s="40"/>
      <c r="AV86" s="40"/>
      <c r="AW86" s="40"/>
      <c r="AX86" s="40"/>
      <c r="AY86" s="40"/>
    </row>
    <row r="87" spans="1:67">
      <c r="A87" s="12"/>
      <c r="B87" s="12"/>
      <c r="C87" s="8" t="s">
        <v>136</v>
      </c>
      <c r="D87" s="8"/>
      <c r="E87" s="31" t="s">
        <v>92</v>
      </c>
      <c r="F87" s="36">
        <v>0</v>
      </c>
      <c r="G87" s="36">
        <v>1.53</v>
      </c>
      <c r="H87" s="36">
        <v>1.05</v>
      </c>
      <c r="I87" s="36">
        <v>0.5</v>
      </c>
      <c r="J87" s="36">
        <v>0.15</v>
      </c>
      <c r="K87" s="36">
        <v>0.31</v>
      </c>
      <c r="L87" s="36">
        <v>0.28000000000000003</v>
      </c>
      <c r="M87" s="36">
        <v>0.14000000000000001</v>
      </c>
      <c r="N87" s="36">
        <v>0</v>
      </c>
      <c r="O87" s="36">
        <v>1.07</v>
      </c>
      <c r="P87" s="36">
        <v>0</v>
      </c>
      <c r="Q87" s="36">
        <v>0.18</v>
      </c>
      <c r="R87" s="36">
        <v>0</v>
      </c>
      <c r="S87" s="36">
        <v>0</v>
      </c>
      <c r="T87" s="36">
        <v>0</v>
      </c>
      <c r="U87" s="36">
        <v>0</v>
      </c>
      <c r="V87" s="36">
        <v>0</v>
      </c>
      <c r="W87" s="36">
        <v>0</v>
      </c>
      <c r="X87" s="36">
        <v>0</v>
      </c>
      <c r="Y87" s="36">
        <v>0</v>
      </c>
      <c r="Z87" s="36">
        <v>0</v>
      </c>
      <c r="AA87" s="36">
        <v>0</v>
      </c>
      <c r="AB87" s="36">
        <v>0</v>
      </c>
      <c r="AC87" s="36">
        <v>0</v>
      </c>
      <c r="AD87" s="36">
        <v>0</v>
      </c>
      <c r="AE87" s="36">
        <v>0</v>
      </c>
      <c r="AF87" s="36">
        <v>0</v>
      </c>
      <c r="AG87" s="36">
        <v>0</v>
      </c>
      <c r="AH87" s="36">
        <v>0</v>
      </c>
      <c r="AI87" s="36">
        <v>0</v>
      </c>
      <c r="AJ87" s="36">
        <v>0</v>
      </c>
      <c r="AK87" s="36">
        <v>0</v>
      </c>
      <c r="AL87" s="36">
        <v>0</v>
      </c>
      <c r="AM87" s="36">
        <v>0</v>
      </c>
      <c r="AN87" s="36">
        <v>0</v>
      </c>
      <c r="AO87" s="36">
        <v>0</v>
      </c>
      <c r="AP87" s="36">
        <v>0</v>
      </c>
      <c r="AQ87" s="36">
        <v>0</v>
      </c>
      <c r="AR87" s="40"/>
      <c r="AS87" s="40"/>
      <c r="AT87" s="40"/>
      <c r="AU87" s="40"/>
      <c r="AV87" s="40"/>
      <c r="AW87" s="40"/>
      <c r="AX87" s="40"/>
      <c r="AY87" s="40"/>
    </row>
    <row r="88" spans="1:67">
      <c r="A88" s="12"/>
      <c r="B88" s="12"/>
      <c r="C88" s="8" t="s">
        <v>137</v>
      </c>
      <c r="D88" s="8"/>
      <c r="E88" s="31" t="s">
        <v>92</v>
      </c>
      <c r="F88" s="36">
        <v>0</v>
      </c>
      <c r="G88" s="36">
        <v>0</v>
      </c>
      <c r="H88" s="36">
        <v>0</v>
      </c>
      <c r="I88" s="36">
        <v>0</v>
      </c>
      <c r="J88" s="36">
        <v>0</v>
      </c>
      <c r="K88" s="36">
        <v>0</v>
      </c>
      <c r="L88" s="36">
        <v>0</v>
      </c>
      <c r="M88" s="36">
        <v>1.2</v>
      </c>
      <c r="N88" s="36">
        <v>0</v>
      </c>
      <c r="O88" s="36">
        <v>0</v>
      </c>
      <c r="P88" s="36">
        <v>0</v>
      </c>
      <c r="Q88" s="36">
        <v>0</v>
      </c>
      <c r="R88" s="36">
        <v>1.19</v>
      </c>
      <c r="S88" s="36">
        <v>0</v>
      </c>
      <c r="T88" s="36">
        <v>0</v>
      </c>
      <c r="U88" s="36">
        <v>1.1000000000000001</v>
      </c>
      <c r="V88" s="36">
        <v>0</v>
      </c>
      <c r="W88" s="36">
        <v>0</v>
      </c>
      <c r="X88" s="36">
        <v>0</v>
      </c>
      <c r="Y88" s="36">
        <v>1.5</v>
      </c>
      <c r="Z88" s="36">
        <v>0</v>
      </c>
      <c r="AA88" s="36">
        <v>0</v>
      </c>
      <c r="AB88" s="36">
        <v>1.4</v>
      </c>
      <c r="AC88" s="36">
        <v>0</v>
      </c>
      <c r="AD88" s="36">
        <v>0.8</v>
      </c>
      <c r="AE88" s="36">
        <v>0</v>
      </c>
      <c r="AF88" s="36">
        <v>0</v>
      </c>
      <c r="AG88" s="36">
        <v>0</v>
      </c>
      <c r="AH88" s="36">
        <v>0</v>
      </c>
      <c r="AI88" s="36">
        <v>0</v>
      </c>
      <c r="AJ88" s="36">
        <v>0</v>
      </c>
      <c r="AK88" s="36">
        <v>0</v>
      </c>
      <c r="AL88" s="36">
        <v>0</v>
      </c>
      <c r="AM88" s="36">
        <v>0</v>
      </c>
      <c r="AN88" s="36">
        <v>0</v>
      </c>
      <c r="AO88" s="36">
        <v>0</v>
      </c>
      <c r="AP88" s="36">
        <v>0</v>
      </c>
      <c r="AQ88" s="36">
        <v>0</v>
      </c>
      <c r="AR88" s="40"/>
      <c r="AS88" s="40"/>
      <c r="AT88" s="40"/>
      <c r="AU88" s="40"/>
      <c r="AV88" s="40"/>
      <c r="AW88" s="40"/>
      <c r="AX88" s="40"/>
      <c r="AY88" s="40"/>
    </row>
    <row r="89" spans="1:67">
      <c r="A89" s="12"/>
      <c r="B89" s="12"/>
      <c r="C89" s="8" t="s">
        <v>138</v>
      </c>
      <c r="D89" s="8"/>
      <c r="E89" s="31" t="s">
        <v>92</v>
      </c>
      <c r="F89" s="36">
        <v>0</v>
      </c>
      <c r="G89" s="36">
        <v>1.29</v>
      </c>
      <c r="H89" s="36">
        <v>2.5099999999999998</v>
      </c>
      <c r="I89" s="36">
        <v>1.56</v>
      </c>
      <c r="J89" s="36">
        <v>1.71</v>
      </c>
      <c r="K89" s="36">
        <v>1.62</v>
      </c>
      <c r="L89" s="36">
        <v>0.94</v>
      </c>
      <c r="M89" s="36">
        <v>1.35</v>
      </c>
      <c r="N89" s="36">
        <v>1.05</v>
      </c>
      <c r="O89" s="36">
        <v>1</v>
      </c>
      <c r="P89" s="36">
        <v>3.08</v>
      </c>
      <c r="Q89" s="36">
        <v>2.1</v>
      </c>
      <c r="R89" s="36">
        <v>2.27</v>
      </c>
      <c r="S89" s="36">
        <v>2.9</v>
      </c>
      <c r="T89" s="36">
        <v>4.6100000000000003</v>
      </c>
      <c r="U89" s="36">
        <v>1.84</v>
      </c>
      <c r="V89" s="36">
        <v>1.92</v>
      </c>
      <c r="W89" s="36">
        <v>2.4300000000000002</v>
      </c>
      <c r="X89" s="36">
        <v>2.37</v>
      </c>
      <c r="Y89" s="36">
        <v>1.96</v>
      </c>
      <c r="Z89" s="36">
        <v>2.42</v>
      </c>
      <c r="AA89" s="36">
        <v>2.35</v>
      </c>
      <c r="AB89" s="36">
        <v>1.84</v>
      </c>
      <c r="AC89" s="36">
        <v>1.91</v>
      </c>
      <c r="AD89" s="36">
        <v>3.36</v>
      </c>
      <c r="AE89" s="36">
        <v>2.14</v>
      </c>
      <c r="AF89" s="36">
        <v>1.6</v>
      </c>
      <c r="AG89" s="36">
        <v>1.68</v>
      </c>
      <c r="AH89" s="36">
        <v>1.58</v>
      </c>
      <c r="AI89" s="36">
        <v>1.19</v>
      </c>
      <c r="AJ89" s="36">
        <v>1.33</v>
      </c>
      <c r="AK89" s="36">
        <v>1.0900000000000001</v>
      </c>
      <c r="AL89" s="36">
        <v>1.24</v>
      </c>
      <c r="AM89" s="36">
        <v>1.1100000000000001</v>
      </c>
      <c r="AN89" s="36">
        <v>1.1599999999999999</v>
      </c>
      <c r="AO89" s="36">
        <v>1.31</v>
      </c>
      <c r="AP89" s="36">
        <v>1.84</v>
      </c>
      <c r="AQ89" s="36">
        <v>1.51</v>
      </c>
      <c r="AR89" s="40"/>
      <c r="AS89" s="40"/>
      <c r="AT89" s="40"/>
      <c r="AU89" s="40"/>
      <c r="AV89" s="40"/>
      <c r="AW89" s="40"/>
      <c r="AX89" s="40"/>
      <c r="AY89" s="40"/>
    </row>
    <row r="90" spans="1:67">
      <c r="A90" s="12"/>
      <c r="B90" s="12"/>
      <c r="C90" s="8" t="s">
        <v>139</v>
      </c>
      <c r="D90" s="8"/>
      <c r="E90" s="31" t="s">
        <v>92</v>
      </c>
      <c r="F90" s="36">
        <v>0</v>
      </c>
      <c r="G90" s="36">
        <v>2.13</v>
      </c>
      <c r="H90" s="36">
        <v>5.82</v>
      </c>
      <c r="I90" s="36">
        <v>6.18</v>
      </c>
      <c r="J90" s="36">
        <v>7.59</v>
      </c>
      <c r="K90" s="36">
        <v>6.1</v>
      </c>
      <c r="L90" s="36">
        <v>5.21</v>
      </c>
      <c r="M90" s="36">
        <v>4.25</v>
      </c>
      <c r="N90" s="36">
        <v>2.08</v>
      </c>
      <c r="O90" s="36">
        <v>2.5299999999999998</v>
      </c>
      <c r="P90" s="36">
        <v>3.99</v>
      </c>
      <c r="Q90" s="36">
        <v>4.4800000000000004</v>
      </c>
      <c r="R90" s="36">
        <v>3.56</v>
      </c>
      <c r="S90" s="36">
        <v>3.43</v>
      </c>
      <c r="T90" s="36">
        <v>6.49</v>
      </c>
      <c r="U90" s="36">
        <v>5.49</v>
      </c>
      <c r="V90" s="36">
        <v>5.26</v>
      </c>
      <c r="W90" s="36">
        <v>8.1199999999999992</v>
      </c>
      <c r="X90" s="36">
        <v>11.3</v>
      </c>
      <c r="Y90" s="36">
        <v>10.55</v>
      </c>
      <c r="Z90" s="36">
        <v>4.2300000000000004</v>
      </c>
      <c r="AA90" s="36">
        <v>5.29</v>
      </c>
      <c r="AB90" s="36">
        <v>5.63</v>
      </c>
      <c r="AC90" s="36">
        <v>5.81</v>
      </c>
      <c r="AD90" s="36">
        <v>7.71</v>
      </c>
      <c r="AE90" s="36">
        <v>7.83</v>
      </c>
      <c r="AF90" s="36">
        <v>4.6399999999999997</v>
      </c>
      <c r="AG90" s="36">
        <v>4.17</v>
      </c>
      <c r="AH90" s="36">
        <v>1.52</v>
      </c>
      <c r="AI90" s="36">
        <v>1.03</v>
      </c>
      <c r="AJ90" s="36">
        <v>1.21</v>
      </c>
      <c r="AK90" s="36">
        <v>3</v>
      </c>
      <c r="AL90" s="36">
        <v>6.02</v>
      </c>
      <c r="AM90" s="36">
        <v>7.19</v>
      </c>
      <c r="AN90" s="36">
        <v>6.16</v>
      </c>
      <c r="AO90" s="36">
        <v>4.17</v>
      </c>
      <c r="AP90" s="36">
        <v>4.1399999999999997</v>
      </c>
      <c r="AQ90" s="36">
        <v>1.99</v>
      </c>
      <c r="AR90" s="40"/>
      <c r="AS90" s="40"/>
      <c r="AT90" s="40"/>
      <c r="AU90" s="40"/>
      <c r="AV90" s="40"/>
      <c r="AW90" s="40"/>
      <c r="AX90" s="40"/>
      <c r="AY90" s="40"/>
    </row>
    <row r="91" spans="1:67">
      <c r="A91" s="37"/>
      <c r="B91" s="12"/>
      <c r="C91" s="8" t="s">
        <v>140</v>
      </c>
      <c r="D91" s="8"/>
      <c r="E91" s="31" t="s">
        <v>92</v>
      </c>
      <c r="F91" s="36">
        <v>0</v>
      </c>
      <c r="G91" s="36">
        <v>0.02</v>
      </c>
      <c r="H91" s="36">
        <v>0.02</v>
      </c>
      <c r="I91" s="36">
        <v>0.02</v>
      </c>
      <c r="J91" s="36">
        <v>0.02</v>
      </c>
      <c r="K91" s="36">
        <v>0.02</v>
      </c>
      <c r="L91" s="36">
        <v>0.02</v>
      </c>
      <c r="M91" s="36">
        <v>0.02</v>
      </c>
      <c r="N91" s="36">
        <v>0.02</v>
      </c>
      <c r="O91" s="36">
        <v>0.01</v>
      </c>
      <c r="P91" s="36">
        <v>0</v>
      </c>
      <c r="Q91" s="36">
        <v>0</v>
      </c>
      <c r="R91" s="36">
        <v>0</v>
      </c>
      <c r="S91" s="36">
        <v>0</v>
      </c>
      <c r="T91" s="36">
        <v>0</v>
      </c>
      <c r="U91" s="36">
        <v>0</v>
      </c>
      <c r="V91" s="36">
        <v>0</v>
      </c>
      <c r="W91" s="36">
        <v>0</v>
      </c>
      <c r="X91" s="36">
        <v>0</v>
      </c>
      <c r="Y91" s="36">
        <v>0</v>
      </c>
      <c r="Z91" s="36">
        <v>0</v>
      </c>
      <c r="AA91" s="36">
        <v>0</v>
      </c>
      <c r="AB91" s="36">
        <v>0</v>
      </c>
      <c r="AC91" s="36">
        <v>0</v>
      </c>
      <c r="AD91" s="36">
        <v>0</v>
      </c>
      <c r="AE91" s="36">
        <v>0</v>
      </c>
      <c r="AF91" s="36">
        <v>0</v>
      </c>
      <c r="AG91" s="36">
        <v>0</v>
      </c>
      <c r="AH91" s="36">
        <v>0</v>
      </c>
      <c r="AI91" s="36">
        <v>0</v>
      </c>
      <c r="AJ91" s="36">
        <v>0</v>
      </c>
      <c r="AK91" s="36">
        <v>0</v>
      </c>
      <c r="AL91" s="36">
        <v>0</v>
      </c>
      <c r="AM91" s="36">
        <v>0</v>
      </c>
      <c r="AN91" s="36">
        <v>0</v>
      </c>
      <c r="AO91" s="36">
        <v>0</v>
      </c>
      <c r="AP91" s="36">
        <v>0</v>
      </c>
      <c r="AQ91" s="36">
        <v>0</v>
      </c>
      <c r="AR91" s="40"/>
      <c r="AS91" s="40"/>
      <c r="AT91" s="40"/>
      <c r="AU91" s="40"/>
      <c r="AV91" s="40"/>
      <c r="AW91" s="40"/>
      <c r="AX91" s="40"/>
      <c r="AY91" s="40"/>
    </row>
    <row r="92" spans="1:67">
      <c r="A92" s="12"/>
      <c r="B92" s="12"/>
      <c r="C92" s="8" t="s">
        <v>141</v>
      </c>
      <c r="D92" s="8"/>
      <c r="E92" s="31" t="s">
        <v>92</v>
      </c>
      <c r="F92" s="36">
        <v>0</v>
      </c>
      <c r="G92" s="36">
        <v>0</v>
      </c>
      <c r="H92" s="36">
        <v>0</v>
      </c>
      <c r="I92" s="36">
        <v>0</v>
      </c>
      <c r="J92" s="36">
        <v>0</v>
      </c>
      <c r="K92" s="36">
        <v>0</v>
      </c>
      <c r="L92" s="36">
        <v>0</v>
      </c>
      <c r="M92" s="36">
        <v>0.14000000000000001</v>
      </c>
      <c r="N92" s="36">
        <v>0.82</v>
      </c>
      <c r="O92" s="36">
        <v>0.82</v>
      </c>
      <c r="P92" s="36">
        <v>0</v>
      </c>
      <c r="Q92" s="36">
        <v>0.82</v>
      </c>
      <c r="R92" s="36">
        <v>0.82</v>
      </c>
      <c r="S92" s="36">
        <v>1.2</v>
      </c>
      <c r="T92" s="36">
        <v>0</v>
      </c>
      <c r="U92" s="36">
        <v>0</v>
      </c>
      <c r="V92" s="36">
        <v>0</v>
      </c>
      <c r="W92" s="36">
        <v>1.2</v>
      </c>
      <c r="X92" s="36">
        <v>0</v>
      </c>
      <c r="Y92" s="36">
        <v>0</v>
      </c>
      <c r="Z92" s="36">
        <v>2</v>
      </c>
      <c r="AA92" s="36">
        <v>0</v>
      </c>
      <c r="AB92" s="36">
        <v>0</v>
      </c>
      <c r="AC92" s="36">
        <v>2</v>
      </c>
      <c r="AD92" s="36">
        <v>0</v>
      </c>
      <c r="AE92" s="36">
        <v>2</v>
      </c>
      <c r="AF92" s="36">
        <v>0</v>
      </c>
      <c r="AG92" s="36">
        <v>0</v>
      </c>
      <c r="AH92" s="36">
        <v>0</v>
      </c>
      <c r="AI92" s="36">
        <v>0</v>
      </c>
      <c r="AJ92" s="36">
        <v>0</v>
      </c>
      <c r="AK92" s="36">
        <v>0</v>
      </c>
      <c r="AL92" s="36">
        <v>0</v>
      </c>
      <c r="AM92" s="36">
        <v>0</v>
      </c>
      <c r="AN92" s="36">
        <v>0</v>
      </c>
      <c r="AO92" s="36">
        <v>0</v>
      </c>
      <c r="AP92" s="36">
        <v>0</v>
      </c>
      <c r="AQ92" s="36">
        <v>0</v>
      </c>
      <c r="AR92" s="40"/>
      <c r="AS92" s="40"/>
      <c r="AT92" s="40"/>
      <c r="AU92" s="40"/>
      <c r="AV92" s="40"/>
      <c r="AW92" s="40"/>
      <c r="AX92" s="40"/>
      <c r="AY92" s="40"/>
    </row>
    <row r="93" spans="1:67">
      <c r="A93" s="12"/>
      <c r="B93" s="12"/>
      <c r="C93" s="8" t="s">
        <v>142</v>
      </c>
      <c r="D93" s="8"/>
      <c r="E93" s="31" t="s">
        <v>92</v>
      </c>
      <c r="F93" s="36">
        <v>0</v>
      </c>
      <c r="G93" s="36">
        <v>0.09</v>
      </c>
      <c r="H93" s="36">
        <v>0.04</v>
      </c>
      <c r="I93" s="36">
        <v>0</v>
      </c>
      <c r="J93" s="36">
        <v>0.65</v>
      </c>
      <c r="K93" s="36">
        <v>0</v>
      </c>
      <c r="L93" s="36">
        <v>0</v>
      </c>
      <c r="M93" s="36">
        <v>0</v>
      </c>
      <c r="N93" s="36">
        <v>0</v>
      </c>
      <c r="O93" s="36">
        <v>0</v>
      </c>
      <c r="P93" s="36">
        <v>0</v>
      </c>
      <c r="Q93" s="36">
        <v>0</v>
      </c>
      <c r="R93" s="36">
        <v>0</v>
      </c>
      <c r="S93" s="36">
        <v>0</v>
      </c>
      <c r="T93" s="36">
        <v>0</v>
      </c>
      <c r="U93" s="36">
        <v>0</v>
      </c>
      <c r="V93" s="36">
        <v>0</v>
      </c>
      <c r="W93" s="36">
        <v>0</v>
      </c>
      <c r="X93" s="36">
        <v>0</v>
      </c>
      <c r="Y93" s="36">
        <v>0</v>
      </c>
      <c r="Z93" s="36">
        <v>0</v>
      </c>
      <c r="AA93" s="36">
        <v>0</v>
      </c>
      <c r="AB93" s="36">
        <v>0</v>
      </c>
      <c r="AC93" s="36">
        <v>0</v>
      </c>
      <c r="AD93" s="36">
        <v>0</v>
      </c>
      <c r="AE93" s="36">
        <v>0</v>
      </c>
      <c r="AF93" s="36">
        <v>0</v>
      </c>
      <c r="AG93" s="36">
        <v>0</v>
      </c>
      <c r="AH93" s="36">
        <v>0</v>
      </c>
      <c r="AI93" s="36">
        <v>0</v>
      </c>
      <c r="AJ93" s="36">
        <v>0</v>
      </c>
      <c r="AK93" s="36">
        <v>0</v>
      </c>
      <c r="AL93" s="36">
        <v>0</v>
      </c>
      <c r="AM93" s="36">
        <v>0</v>
      </c>
      <c r="AN93" s="36">
        <v>0</v>
      </c>
      <c r="AO93" s="36">
        <v>0</v>
      </c>
      <c r="AP93" s="36">
        <v>0</v>
      </c>
      <c r="AQ93" s="36">
        <v>0</v>
      </c>
      <c r="AR93" s="40"/>
      <c r="AS93" s="40"/>
      <c r="AT93" s="40"/>
      <c r="AU93" s="40"/>
      <c r="AV93" s="40"/>
      <c r="AW93" s="40"/>
      <c r="AX93" s="40"/>
      <c r="AY93" s="40"/>
    </row>
    <row r="94" spans="1:67">
      <c r="A94" s="37"/>
      <c r="B94" s="12"/>
      <c r="C94" s="8" t="s">
        <v>143</v>
      </c>
      <c r="D94" s="8"/>
      <c r="E94" s="31" t="s">
        <v>92</v>
      </c>
      <c r="F94" s="36">
        <v>0</v>
      </c>
      <c r="G94" s="36">
        <v>4.03</v>
      </c>
      <c r="H94" s="36">
        <v>4</v>
      </c>
      <c r="I94" s="36">
        <v>5.08</v>
      </c>
      <c r="J94" s="36">
        <v>4.08</v>
      </c>
      <c r="K94" s="36">
        <v>4.08</v>
      </c>
      <c r="L94" s="36">
        <v>4.08</v>
      </c>
      <c r="M94" s="36">
        <v>6.08</v>
      </c>
      <c r="N94" s="36">
        <v>5.32</v>
      </c>
      <c r="O94" s="36">
        <v>7.32</v>
      </c>
      <c r="P94" s="36">
        <v>5.32</v>
      </c>
      <c r="Q94" s="36">
        <v>7.32</v>
      </c>
      <c r="R94" s="36">
        <v>11.98</v>
      </c>
      <c r="S94" s="36">
        <v>7.79</v>
      </c>
      <c r="T94" s="36">
        <v>6.62</v>
      </c>
      <c r="U94" s="36">
        <v>4.62</v>
      </c>
      <c r="V94" s="36">
        <v>5.6</v>
      </c>
      <c r="W94" s="36">
        <v>7.56</v>
      </c>
      <c r="X94" s="36">
        <v>7.7</v>
      </c>
      <c r="Y94" s="36">
        <v>5.63</v>
      </c>
      <c r="Z94" s="36">
        <v>5.56</v>
      </c>
      <c r="AA94" s="36">
        <v>3.92</v>
      </c>
      <c r="AB94" s="36">
        <v>5.66</v>
      </c>
      <c r="AC94" s="36">
        <v>4.49</v>
      </c>
      <c r="AD94" s="36">
        <v>2.39</v>
      </c>
      <c r="AE94" s="36">
        <v>1.47</v>
      </c>
      <c r="AF94" s="36">
        <v>1.6</v>
      </c>
      <c r="AG94" s="36">
        <v>1.96</v>
      </c>
      <c r="AH94" s="36">
        <v>1.17</v>
      </c>
      <c r="AI94" s="36">
        <v>1.7</v>
      </c>
      <c r="AJ94" s="36">
        <v>1.34</v>
      </c>
      <c r="AK94" s="36">
        <v>2.3199999999999998</v>
      </c>
      <c r="AL94" s="36">
        <v>2.93</v>
      </c>
      <c r="AM94" s="36">
        <v>3.77</v>
      </c>
      <c r="AN94" s="36">
        <v>4.5999999999999996</v>
      </c>
      <c r="AO94" s="36">
        <v>5.59</v>
      </c>
      <c r="AP94" s="36">
        <v>4.58</v>
      </c>
      <c r="AQ94" s="36">
        <v>2.14</v>
      </c>
      <c r="AR94" s="40"/>
      <c r="AS94" s="40"/>
      <c r="AT94" s="40"/>
      <c r="AU94" s="40"/>
      <c r="AV94" s="40"/>
      <c r="AW94" s="40"/>
      <c r="AX94" s="40"/>
      <c r="AY94" s="40"/>
    </row>
    <row r="95" spans="1:67">
      <c r="A95" s="37"/>
      <c r="B95" s="12"/>
      <c r="C95" s="8" t="s">
        <v>144</v>
      </c>
      <c r="D95" s="8"/>
      <c r="E95" s="31" t="s">
        <v>92</v>
      </c>
      <c r="F95" s="36">
        <v>0</v>
      </c>
      <c r="G95" s="36">
        <v>0</v>
      </c>
      <c r="H95" s="36">
        <v>0.09</v>
      </c>
      <c r="I95" s="36">
        <v>0</v>
      </c>
      <c r="J95" s="36">
        <v>0</v>
      </c>
      <c r="K95" s="36">
        <v>0</v>
      </c>
      <c r="L95" s="36">
        <v>0</v>
      </c>
      <c r="M95" s="36">
        <v>0</v>
      </c>
      <c r="N95" s="36">
        <v>0</v>
      </c>
      <c r="O95" s="36">
        <v>0</v>
      </c>
      <c r="P95" s="36">
        <v>0</v>
      </c>
      <c r="Q95" s="36">
        <v>0</v>
      </c>
      <c r="R95" s="36">
        <v>0</v>
      </c>
      <c r="S95" s="36">
        <v>0</v>
      </c>
      <c r="T95" s="36">
        <v>0</v>
      </c>
      <c r="U95" s="36">
        <v>0</v>
      </c>
      <c r="V95" s="36">
        <v>0</v>
      </c>
      <c r="W95" s="36">
        <v>0</v>
      </c>
      <c r="X95" s="36">
        <v>0</v>
      </c>
      <c r="Y95" s="36">
        <v>0</v>
      </c>
      <c r="Z95" s="36">
        <v>0</v>
      </c>
      <c r="AA95" s="36">
        <v>0</v>
      </c>
      <c r="AB95" s="36">
        <v>0</v>
      </c>
      <c r="AC95" s="36">
        <v>0</v>
      </c>
      <c r="AD95" s="36">
        <v>0</v>
      </c>
      <c r="AE95" s="36">
        <v>0</v>
      </c>
      <c r="AF95" s="36">
        <v>0</v>
      </c>
      <c r="AG95" s="36">
        <v>0</v>
      </c>
      <c r="AH95" s="36">
        <v>0</v>
      </c>
      <c r="AI95" s="36">
        <v>0</v>
      </c>
      <c r="AJ95" s="36">
        <v>0</v>
      </c>
      <c r="AK95" s="36">
        <v>0</v>
      </c>
      <c r="AL95" s="36">
        <v>0</v>
      </c>
      <c r="AM95" s="36">
        <v>0</v>
      </c>
      <c r="AN95" s="36">
        <v>0</v>
      </c>
      <c r="AO95" s="36">
        <v>0</v>
      </c>
      <c r="AP95" s="36">
        <v>0</v>
      </c>
      <c r="AQ95" s="36">
        <v>0</v>
      </c>
      <c r="AR95" s="40"/>
      <c r="AS95" s="40"/>
      <c r="AT95" s="40"/>
      <c r="AU95" s="40"/>
      <c r="AV95" s="40"/>
      <c r="AW95" s="40"/>
      <c r="AX95" s="40"/>
      <c r="AY95" s="40"/>
    </row>
    <row r="96" spans="1:67">
      <c r="A96" s="37"/>
      <c r="B96" s="12"/>
      <c r="C96" s="8" t="s">
        <v>145</v>
      </c>
      <c r="D96" s="8"/>
      <c r="E96" s="31" t="s">
        <v>92</v>
      </c>
      <c r="F96" s="36">
        <v>0</v>
      </c>
      <c r="G96" s="36">
        <v>0</v>
      </c>
      <c r="H96" s="36">
        <v>0.2</v>
      </c>
      <c r="I96" s="36">
        <v>0.2</v>
      </c>
      <c r="J96" s="36">
        <v>0</v>
      </c>
      <c r="K96" s="36">
        <v>0.4</v>
      </c>
      <c r="L96" s="36">
        <v>0</v>
      </c>
      <c r="M96" s="36">
        <v>0.4</v>
      </c>
      <c r="N96" s="36">
        <v>0</v>
      </c>
      <c r="O96" s="36">
        <v>0.4</v>
      </c>
      <c r="P96" s="36">
        <v>0</v>
      </c>
      <c r="Q96" s="36">
        <v>0.4</v>
      </c>
      <c r="R96" s="36">
        <v>1</v>
      </c>
      <c r="S96" s="36">
        <v>0.6</v>
      </c>
      <c r="T96" s="36">
        <v>0.6</v>
      </c>
      <c r="U96" s="36">
        <v>0.2</v>
      </c>
      <c r="V96" s="36">
        <v>0.6</v>
      </c>
      <c r="W96" s="36">
        <v>0.6</v>
      </c>
      <c r="X96" s="36">
        <v>0.2</v>
      </c>
      <c r="Y96" s="36">
        <v>0.6</v>
      </c>
      <c r="Z96" s="36">
        <v>0.7</v>
      </c>
      <c r="AA96" s="36">
        <v>0.8</v>
      </c>
      <c r="AB96" s="36">
        <v>0.8</v>
      </c>
      <c r="AC96" s="36">
        <v>1</v>
      </c>
      <c r="AD96" s="36">
        <v>0.7</v>
      </c>
      <c r="AE96" s="36">
        <v>1</v>
      </c>
      <c r="AF96" s="36">
        <v>0.7</v>
      </c>
      <c r="AG96" s="36">
        <v>0.7</v>
      </c>
      <c r="AH96" s="36">
        <v>0</v>
      </c>
      <c r="AI96" s="36">
        <v>0.6</v>
      </c>
      <c r="AJ96" s="36">
        <v>0.6</v>
      </c>
      <c r="AK96" s="36">
        <v>0.3</v>
      </c>
      <c r="AL96" s="36">
        <v>0.9</v>
      </c>
      <c r="AM96" s="36">
        <v>0.6</v>
      </c>
      <c r="AN96" s="36">
        <v>0.6</v>
      </c>
      <c r="AO96" s="36">
        <v>0.6</v>
      </c>
      <c r="AP96" s="36">
        <v>0.3</v>
      </c>
      <c r="AQ96" s="36">
        <v>0.6</v>
      </c>
      <c r="AR96" s="40"/>
      <c r="AS96" s="40"/>
      <c r="AT96" s="40"/>
      <c r="AU96" s="40"/>
      <c r="AV96" s="40"/>
      <c r="AW96" s="40"/>
      <c r="AX96" s="40"/>
      <c r="AY96" s="40"/>
    </row>
    <row r="97" spans="1:67">
      <c r="A97" s="37"/>
      <c r="B97" s="12"/>
      <c r="C97" s="8" t="s">
        <v>146</v>
      </c>
      <c r="D97" s="8"/>
      <c r="E97" s="31" t="s">
        <v>92</v>
      </c>
      <c r="F97" s="36">
        <v>0</v>
      </c>
      <c r="G97" s="36">
        <v>0</v>
      </c>
      <c r="H97" s="36">
        <v>0.74</v>
      </c>
      <c r="I97" s="36">
        <v>1.42</v>
      </c>
      <c r="J97" s="36">
        <v>1.3</v>
      </c>
      <c r="K97" s="36">
        <v>1.99</v>
      </c>
      <c r="L97" s="36">
        <v>0</v>
      </c>
      <c r="M97" s="36">
        <v>1.82</v>
      </c>
      <c r="N97" s="36">
        <v>0</v>
      </c>
      <c r="O97" s="36">
        <v>0</v>
      </c>
      <c r="P97" s="36">
        <v>0</v>
      </c>
      <c r="Q97" s="36">
        <v>0</v>
      </c>
      <c r="R97" s="36">
        <v>0</v>
      </c>
      <c r="S97" s="36">
        <v>0</v>
      </c>
      <c r="T97" s="36">
        <v>0</v>
      </c>
      <c r="U97" s="36">
        <v>0</v>
      </c>
      <c r="V97" s="36">
        <v>0</v>
      </c>
      <c r="W97" s="36">
        <v>0</v>
      </c>
      <c r="X97" s="36">
        <v>0</v>
      </c>
      <c r="Y97" s="36">
        <v>0</v>
      </c>
      <c r="Z97" s="36">
        <v>0</v>
      </c>
      <c r="AA97" s="36">
        <v>0</v>
      </c>
      <c r="AB97" s="36">
        <v>0</v>
      </c>
      <c r="AC97" s="36">
        <v>0</v>
      </c>
      <c r="AD97" s="36">
        <v>0</v>
      </c>
      <c r="AE97" s="36">
        <v>0</v>
      </c>
      <c r="AF97" s="36">
        <v>0</v>
      </c>
      <c r="AG97" s="36">
        <v>0</v>
      </c>
      <c r="AH97" s="36">
        <v>0</v>
      </c>
      <c r="AI97" s="36">
        <v>0</v>
      </c>
      <c r="AJ97" s="36">
        <v>0</v>
      </c>
      <c r="AK97" s="36">
        <v>0</v>
      </c>
      <c r="AL97" s="36">
        <v>0</v>
      </c>
      <c r="AM97" s="36">
        <v>0</v>
      </c>
      <c r="AN97" s="36">
        <v>0</v>
      </c>
      <c r="AO97" s="36">
        <v>0</v>
      </c>
      <c r="AP97" s="36">
        <v>0</v>
      </c>
      <c r="AQ97" s="36">
        <v>0</v>
      </c>
      <c r="AR97" s="40"/>
      <c r="AS97" s="40"/>
      <c r="AT97" s="40"/>
      <c r="AU97" s="40"/>
      <c r="AV97" s="40"/>
      <c r="AW97" s="40"/>
      <c r="AX97" s="40"/>
      <c r="AY97" s="40"/>
    </row>
    <row r="98" spans="1:67">
      <c r="A98" s="37"/>
      <c r="B98" s="12"/>
      <c r="C98" s="8" t="s">
        <v>147</v>
      </c>
      <c r="D98" s="8"/>
      <c r="E98" s="31" t="s">
        <v>92</v>
      </c>
      <c r="F98" s="36">
        <v>0</v>
      </c>
      <c r="G98" s="36">
        <v>0</v>
      </c>
      <c r="H98" s="36">
        <v>0</v>
      </c>
      <c r="I98" s="36">
        <v>0</v>
      </c>
      <c r="J98" s="36">
        <v>0</v>
      </c>
      <c r="K98" s="36">
        <v>0</v>
      </c>
      <c r="L98" s="36">
        <v>0.7</v>
      </c>
      <c r="M98" s="36">
        <v>0</v>
      </c>
      <c r="N98" s="36">
        <v>0</v>
      </c>
      <c r="O98" s="36">
        <v>0.78</v>
      </c>
      <c r="P98" s="36">
        <v>0</v>
      </c>
      <c r="Q98" s="36">
        <v>0</v>
      </c>
      <c r="R98" s="36">
        <v>0</v>
      </c>
      <c r="S98" s="36">
        <v>0</v>
      </c>
      <c r="T98" s="36">
        <v>0</v>
      </c>
      <c r="U98" s="36">
        <v>0</v>
      </c>
      <c r="V98" s="36">
        <v>0</v>
      </c>
      <c r="W98" s="36">
        <v>0</v>
      </c>
      <c r="X98" s="36">
        <v>0</v>
      </c>
      <c r="Y98" s="36">
        <v>0</v>
      </c>
      <c r="Z98" s="36">
        <v>0</v>
      </c>
      <c r="AA98" s="36">
        <v>0</v>
      </c>
      <c r="AB98" s="36">
        <v>0</v>
      </c>
      <c r="AC98" s="36">
        <v>0</v>
      </c>
      <c r="AD98" s="36">
        <v>0</v>
      </c>
      <c r="AE98" s="36">
        <v>0</v>
      </c>
      <c r="AF98" s="36">
        <v>0</v>
      </c>
      <c r="AG98" s="36">
        <v>0</v>
      </c>
      <c r="AH98" s="36">
        <v>0</v>
      </c>
      <c r="AI98" s="36">
        <v>0</v>
      </c>
      <c r="AJ98" s="36">
        <v>0</v>
      </c>
      <c r="AK98" s="36">
        <v>0</v>
      </c>
      <c r="AL98" s="36">
        <v>0</v>
      </c>
      <c r="AM98" s="36">
        <v>0</v>
      </c>
      <c r="AN98" s="36">
        <v>0</v>
      </c>
      <c r="AO98" s="36">
        <v>0</v>
      </c>
      <c r="AP98" s="36">
        <v>0</v>
      </c>
      <c r="AQ98" s="36">
        <v>0</v>
      </c>
      <c r="AR98" s="40"/>
      <c r="AS98" s="40"/>
      <c r="AT98" s="40"/>
      <c r="AU98" s="40"/>
      <c r="AV98" s="40"/>
      <c r="AW98" s="40"/>
      <c r="AX98" s="40"/>
      <c r="AY98" s="40"/>
    </row>
    <row r="99" spans="1:67">
      <c r="A99" s="37"/>
      <c r="B99" s="12"/>
      <c r="C99" s="8" t="s">
        <v>148</v>
      </c>
      <c r="D99" s="8"/>
      <c r="E99" s="31" t="s">
        <v>92</v>
      </c>
      <c r="F99" s="36">
        <v>0</v>
      </c>
      <c r="G99" s="36">
        <v>0</v>
      </c>
      <c r="H99" s="36">
        <v>0</v>
      </c>
      <c r="I99" s="36">
        <v>0</v>
      </c>
      <c r="J99" s="36">
        <v>0</v>
      </c>
      <c r="K99" s="36">
        <v>0</v>
      </c>
      <c r="L99" s="36">
        <v>0</v>
      </c>
      <c r="M99" s="36">
        <v>0</v>
      </c>
      <c r="N99" s="36">
        <v>0</v>
      </c>
      <c r="O99" s="36">
        <v>0</v>
      </c>
      <c r="P99" s="36">
        <v>0</v>
      </c>
      <c r="Q99" s="36">
        <v>0</v>
      </c>
      <c r="R99" s="36">
        <v>0</v>
      </c>
      <c r="S99" s="36">
        <v>0</v>
      </c>
      <c r="T99" s="36">
        <v>0</v>
      </c>
      <c r="U99" s="36">
        <v>0</v>
      </c>
      <c r="V99" s="36">
        <v>0</v>
      </c>
      <c r="W99" s="36">
        <v>0</v>
      </c>
      <c r="X99" s="36">
        <v>0</v>
      </c>
      <c r="Y99" s="36">
        <v>0</v>
      </c>
      <c r="Z99" s="36">
        <v>0</v>
      </c>
      <c r="AA99" s="36">
        <v>0</v>
      </c>
      <c r="AB99" s="36">
        <v>0</v>
      </c>
      <c r="AC99" s="36">
        <v>0</v>
      </c>
      <c r="AD99" s="36">
        <v>0</v>
      </c>
      <c r="AE99" s="36">
        <v>0</v>
      </c>
      <c r="AF99" s="36">
        <v>0</v>
      </c>
      <c r="AG99" s="36">
        <v>0</v>
      </c>
      <c r="AH99" s="36">
        <v>0</v>
      </c>
      <c r="AI99" s="36">
        <v>0</v>
      </c>
      <c r="AJ99" s="36">
        <v>0</v>
      </c>
      <c r="AK99" s="36">
        <v>0</v>
      </c>
      <c r="AL99" s="36">
        <v>0</v>
      </c>
      <c r="AM99" s="36">
        <v>0</v>
      </c>
      <c r="AN99" s="36">
        <v>0</v>
      </c>
      <c r="AO99" s="36">
        <v>0</v>
      </c>
      <c r="AP99" s="36">
        <v>0</v>
      </c>
      <c r="AQ99" s="36">
        <v>0</v>
      </c>
      <c r="AR99" s="40"/>
      <c r="AS99" s="40"/>
      <c r="AT99" s="40"/>
      <c r="AU99" s="40"/>
      <c r="AV99" s="40"/>
      <c r="AW99" s="40"/>
      <c r="AX99" s="40"/>
      <c r="AY99" s="40"/>
    </row>
    <row r="100" spans="1:67">
      <c r="A100" s="37"/>
      <c r="B100" s="12"/>
      <c r="C100" s="8" t="s">
        <v>149</v>
      </c>
      <c r="D100" s="8"/>
      <c r="E100" s="31" t="s">
        <v>92</v>
      </c>
      <c r="F100" s="36">
        <v>0</v>
      </c>
      <c r="G100" s="36">
        <v>0</v>
      </c>
      <c r="H100" s="36">
        <v>0</v>
      </c>
      <c r="I100" s="36">
        <v>0</v>
      </c>
      <c r="J100" s="36">
        <v>0</v>
      </c>
      <c r="K100" s="36">
        <v>1.67</v>
      </c>
      <c r="L100" s="36">
        <v>1.67</v>
      </c>
      <c r="M100" s="36">
        <v>0</v>
      </c>
      <c r="N100" s="36">
        <v>0</v>
      </c>
      <c r="O100" s="36">
        <v>0</v>
      </c>
      <c r="P100" s="36">
        <v>0</v>
      </c>
      <c r="Q100" s="36">
        <v>1.67</v>
      </c>
      <c r="R100" s="36">
        <v>1.67</v>
      </c>
      <c r="S100" s="36">
        <v>0</v>
      </c>
      <c r="T100" s="36">
        <v>0</v>
      </c>
      <c r="U100" s="36">
        <v>0</v>
      </c>
      <c r="V100" s="36">
        <v>0</v>
      </c>
      <c r="W100" s="36">
        <v>0</v>
      </c>
      <c r="X100" s="36">
        <v>0</v>
      </c>
      <c r="Y100" s="36">
        <v>0</v>
      </c>
      <c r="Z100" s="36">
        <v>0</v>
      </c>
      <c r="AA100" s="36">
        <v>0</v>
      </c>
      <c r="AB100" s="36">
        <v>3</v>
      </c>
      <c r="AC100" s="36">
        <v>0</v>
      </c>
      <c r="AD100" s="36">
        <v>0</v>
      </c>
      <c r="AE100" s="36">
        <v>0</v>
      </c>
      <c r="AF100" s="36">
        <v>0</v>
      </c>
      <c r="AG100" s="36">
        <v>0</v>
      </c>
      <c r="AH100" s="36">
        <v>0</v>
      </c>
      <c r="AI100" s="36">
        <v>0</v>
      </c>
      <c r="AJ100" s="36">
        <v>0</v>
      </c>
      <c r="AK100" s="36">
        <v>0</v>
      </c>
      <c r="AL100" s="36">
        <v>3</v>
      </c>
      <c r="AM100" s="36">
        <v>0</v>
      </c>
      <c r="AN100" s="36">
        <v>0</v>
      </c>
      <c r="AO100" s="36">
        <v>0</v>
      </c>
      <c r="AP100" s="36">
        <v>0</v>
      </c>
      <c r="AQ100" s="36">
        <v>0</v>
      </c>
      <c r="AR100" s="40"/>
      <c r="AS100" s="40"/>
      <c r="AT100" s="40"/>
      <c r="AU100" s="40"/>
      <c r="AV100" s="40"/>
      <c r="AW100" s="40"/>
      <c r="AX100" s="40"/>
      <c r="AY100" s="40"/>
    </row>
    <row r="101" spans="1:67">
      <c r="A101" s="12"/>
      <c r="B101" s="34" t="s">
        <v>150</v>
      </c>
      <c r="W101" s="53"/>
      <c r="X101" s="53"/>
      <c r="Y101" s="53"/>
      <c r="Z101" s="53"/>
      <c r="AA101" s="53"/>
      <c r="AB101" s="53"/>
      <c r="AC101" s="53"/>
      <c r="AD101" s="53"/>
      <c r="AE101" s="53"/>
    </row>
    <row r="102" spans="1:67">
      <c r="A102" s="12"/>
      <c r="C102" s="8"/>
      <c r="D102" s="8"/>
      <c r="E102" s="8"/>
      <c r="F102" s="41"/>
      <c r="G102" s="41"/>
      <c r="H102" s="41"/>
      <c r="I102" s="41"/>
      <c r="J102" s="41"/>
      <c r="K102" s="41"/>
      <c r="L102" s="41"/>
      <c r="M102" s="41"/>
      <c r="N102" s="41"/>
      <c r="O102" s="41"/>
      <c r="P102" s="41"/>
      <c r="Q102" s="41"/>
      <c r="R102" s="41"/>
      <c r="S102" s="41"/>
      <c r="T102" s="41"/>
      <c r="U102" s="41"/>
      <c r="V102" s="41"/>
      <c r="W102" s="57"/>
      <c r="X102" s="41"/>
      <c r="Y102" s="41"/>
      <c r="Z102" s="41"/>
      <c r="AA102" s="41"/>
      <c r="AB102" s="41"/>
      <c r="AC102" s="41"/>
      <c r="AD102" s="41"/>
      <c r="AE102" s="41"/>
      <c r="AF102" s="41"/>
      <c r="AG102" s="41"/>
      <c r="AH102" s="41"/>
      <c r="AI102" s="41"/>
      <c r="AJ102" s="41"/>
      <c r="AK102" s="41"/>
      <c r="AL102" s="41"/>
      <c r="AM102" s="41"/>
      <c r="AN102" s="41"/>
      <c r="AO102" s="41"/>
      <c r="AP102" s="41"/>
      <c r="AQ102" s="41"/>
    </row>
    <row r="103" spans="1:67">
      <c r="A103" s="29"/>
      <c r="B103" s="29"/>
      <c r="C103" s="29" t="s">
        <v>130</v>
      </c>
      <c r="D103" s="29"/>
      <c r="E103" s="29" t="s">
        <v>49</v>
      </c>
      <c r="F103" s="30">
        <v>2023</v>
      </c>
      <c r="G103" s="30">
        <v>2024</v>
      </c>
      <c r="H103" s="30">
        <v>2025</v>
      </c>
      <c r="I103" s="30">
        <v>2026</v>
      </c>
      <c r="J103" s="30">
        <v>2027</v>
      </c>
      <c r="K103" s="30">
        <v>2028</v>
      </c>
      <c r="L103" s="30">
        <v>2029</v>
      </c>
      <c r="M103" s="30">
        <v>2030</v>
      </c>
      <c r="N103" s="30">
        <v>2031</v>
      </c>
      <c r="O103" s="30">
        <v>2032</v>
      </c>
      <c r="P103" s="30">
        <v>2033</v>
      </c>
      <c r="Q103" s="30">
        <v>2034</v>
      </c>
      <c r="R103" s="30">
        <v>2035</v>
      </c>
      <c r="S103" s="30">
        <v>2036</v>
      </c>
      <c r="T103" s="30">
        <v>2037</v>
      </c>
      <c r="U103" s="30">
        <v>2038</v>
      </c>
      <c r="V103" s="30">
        <v>2039</v>
      </c>
      <c r="W103" s="30">
        <v>2040</v>
      </c>
      <c r="X103" s="30">
        <v>2041</v>
      </c>
      <c r="Y103" s="30">
        <v>2042</v>
      </c>
      <c r="Z103" s="30">
        <v>2043</v>
      </c>
      <c r="AA103" s="30">
        <v>2044</v>
      </c>
      <c r="AB103" s="30">
        <v>2045</v>
      </c>
      <c r="AC103" s="30">
        <v>2046</v>
      </c>
      <c r="AD103" s="30">
        <v>2047</v>
      </c>
      <c r="AE103" s="30">
        <v>2048</v>
      </c>
      <c r="AF103" s="30">
        <v>2049</v>
      </c>
      <c r="AG103" s="30">
        <v>2050</v>
      </c>
      <c r="AH103" s="30">
        <v>2051</v>
      </c>
      <c r="AI103" s="30">
        <v>2052</v>
      </c>
      <c r="AJ103" s="30">
        <v>2053</v>
      </c>
      <c r="AK103" s="30">
        <v>2054</v>
      </c>
      <c r="AL103" s="30">
        <v>2055</v>
      </c>
      <c r="AM103" s="30">
        <v>2056</v>
      </c>
      <c r="AN103" s="30">
        <v>2057</v>
      </c>
      <c r="AO103" s="30">
        <v>2058</v>
      </c>
      <c r="AP103" s="30">
        <v>2059</v>
      </c>
      <c r="AQ103" s="30">
        <v>2060</v>
      </c>
    </row>
    <row r="104" spans="1:67">
      <c r="A104" s="12"/>
      <c r="B104" s="12" t="s">
        <v>152</v>
      </c>
      <c r="C104" s="8" t="s" cm="1">
        <v>132</v>
      </c>
      <c r="D104" s="8"/>
      <c r="E104" s="31" t="s">
        <v>92</v>
      </c>
      <c r="F104" s="36">
        <v>0</v>
      </c>
      <c r="G104" s="36">
        <v>0</v>
      </c>
      <c r="H104" s="36">
        <v>0</v>
      </c>
      <c r="I104" s="36">
        <v>0</v>
      </c>
      <c r="J104" s="36">
        <v>0</v>
      </c>
      <c r="K104" s="36">
        <v>0</v>
      </c>
      <c r="L104" s="36">
        <v>0</v>
      </c>
      <c r="M104" s="36">
        <v>0</v>
      </c>
      <c r="N104" s="36">
        <v>0</v>
      </c>
      <c r="O104" s="36">
        <v>0</v>
      </c>
      <c r="P104" s="36">
        <v>0</v>
      </c>
      <c r="Q104" s="36">
        <v>0</v>
      </c>
      <c r="R104" s="36">
        <v>0</v>
      </c>
      <c r="S104" s="36">
        <v>0</v>
      </c>
      <c r="T104" s="36">
        <v>0</v>
      </c>
      <c r="U104" s="36">
        <v>0</v>
      </c>
      <c r="V104" s="36">
        <v>0</v>
      </c>
      <c r="W104" s="36">
        <v>0</v>
      </c>
      <c r="X104" s="36">
        <v>0</v>
      </c>
      <c r="Y104" s="36">
        <v>0</v>
      </c>
      <c r="Z104" s="36">
        <v>0</v>
      </c>
      <c r="AA104" s="36">
        <v>0</v>
      </c>
      <c r="AB104" s="36">
        <v>0</v>
      </c>
      <c r="AC104" s="36">
        <v>0</v>
      </c>
      <c r="AD104" s="36">
        <v>0</v>
      </c>
      <c r="AE104" s="36">
        <v>0</v>
      </c>
      <c r="AF104" s="36">
        <v>0</v>
      </c>
      <c r="AG104" s="36">
        <v>0</v>
      </c>
      <c r="AH104" s="36">
        <v>0</v>
      </c>
      <c r="AI104" s="36">
        <v>0</v>
      </c>
      <c r="AJ104" s="36">
        <v>0</v>
      </c>
      <c r="AK104" s="36">
        <v>0</v>
      </c>
      <c r="AL104" s="36">
        <v>0</v>
      </c>
      <c r="AM104" s="36">
        <v>0</v>
      </c>
      <c r="AN104" s="36">
        <v>0</v>
      </c>
      <c r="AO104" s="36">
        <v>0</v>
      </c>
      <c r="AP104" s="36">
        <v>0</v>
      </c>
      <c r="AQ104" s="36">
        <v>0</v>
      </c>
      <c r="AR104" s="40"/>
      <c r="AS104" s="40"/>
      <c r="AT104" s="40"/>
      <c r="AU104" s="40"/>
      <c r="AV104" s="40"/>
      <c r="AW104" s="40"/>
      <c r="AX104" s="40"/>
      <c r="AY104" s="40"/>
    </row>
    <row r="105" spans="1:67" s="32" customFormat="1">
      <c r="A105" s="12"/>
      <c r="B105" s="12"/>
      <c r="C105" s="8" t="s">
        <v>133</v>
      </c>
      <c r="D105" s="8"/>
      <c r="E105" s="31" t="s">
        <v>92</v>
      </c>
      <c r="F105" s="36">
        <v>0</v>
      </c>
      <c r="G105" s="36">
        <v>0.03</v>
      </c>
      <c r="H105" s="36">
        <v>0.02</v>
      </c>
      <c r="I105" s="36">
        <v>0</v>
      </c>
      <c r="J105" s="36">
        <v>0</v>
      </c>
      <c r="K105" s="36">
        <v>0</v>
      </c>
      <c r="L105" s="36">
        <v>0</v>
      </c>
      <c r="M105" s="36">
        <v>0</v>
      </c>
      <c r="N105" s="36">
        <v>0</v>
      </c>
      <c r="O105" s="36">
        <v>0</v>
      </c>
      <c r="P105" s="36">
        <v>0</v>
      </c>
      <c r="Q105" s="36">
        <v>0</v>
      </c>
      <c r="R105" s="36">
        <v>0</v>
      </c>
      <c r="S105" s="36">
        <v>0</v>
      </c>
      <c r="T105" s="36">
        <v>0</v>
      </c>
      <c r="U105" s="36">
        <v>0</v>
      </c>
      <c r="V105" s="36">
        <v>0</v>
      </c>
      <c r="W105" s="36">
        <v>0</v>
      </c>
      <c r="X105" s="36">
        <v>0</v>
      </c>
      <c r="Y105" s="36">
        <v>0</v>
      </c>
      <c r="Z105" s="36">
        <v>0</v>
      </c>
      <c r="AA105" s="36">
        <v>0</v>
      </c>
      <c r="AB105" s="36">
        <v>0</v>
      </c>
      <c r="AC105" s="36">
        <v>0</v>
      </c>
      <c r="AD105" s="36">
        <v>0</v>
      </c>
      <c r="AE105" s="36">
        <v>0</v>
      </c>
      <c r="AF105" s="36">
        <v>0</v>
      </c>
      <c r="AG105" s="36">
        <v>0</v>
      </c>
      <c r="AH105" s="36">
        <v>0</v>
      </c>
      <c r="AI105" s="36">
        <v>0</v>
      </c>
      <c r="AJ105" s="36">
        <v>0</v>
      </c>
      <c r="AK105" s="36">
        <v>0</v>
      </c>
      <c r="AL105" s="36">
        <v>0</v>
      </c>
      <c r="AM105" s="36">
        <v>0</v>
      </c>
      <c r="AN105" s="36">
        <v>0</v>
      </c>
      <c r="AO105" s="36">
        <v>0</v>
      </c>
      <c r="AP105" s="36">
        <v>0</v>
      </c>
      <c r="AQ105" s="36">
        <v>0</v>
      </c>
      <c r="AR105" s="40"/>
      <c r="AS105" s="40"/>
      <c r="AT105" s="40"/>
      <c r="AU105" s="40"/>
      <c r="AV105" s="40"/>
      <c r="AW105" s="40"/>
      <c r="AX105" s="40"/>
      <c r="AY105" s="40"/>
      <c r="AZ105"/>
      <c r="BA105"/>
      <c r="BB105"/>
      <c r="BC105"/>
      <c r="BD105"/>
      <c r="BE105"/>
      <c r="BF105"/>
      <c r="BG105"/>
      <c r="BH105"/>
      <c r="BI105"/>
      <c r="BJ105"/>
      <c r="BK105"/>
      <c r="BL105"/>
      <c r="BM105"/>
      <c r="BN105"/>
      <c r="BO105"/>
    </row>
    <row r="106" spans="1:67">
      <c r="A106" s="12"/>
      <c r="B106" s="12"/>
      <c r="C106" s="8" t="s">
        <v>134</v>
      </c>
      <c r="D106" s="8"/>
      <c r="E106" s="31" t="s">
        <v>92</v>
      </c>
      <c r="F106" s="36">
        <v>0</v>
      </c>
      <c r="G106" s="36">
        <v>0</v>
      </c>
      <c r="H106" s="36">
        <v>0</v>
      </c>
      <c r="I106" s="36">
        <v>0</v>
      </c>
      <c r="J106" s="36">
        <v>0</v>
      </c>
      <c r="K106" s="36">
        <v>0</v>
      </c>
      <c r="L106" s="36">
        <v>0</v>
      </c>
      <c r="M106" s="36">
        <v>0</v>
      </c>
      <c r="N106" s="36">
        <v>0</v>
      </c>
      <c r="O106" s="36">
        <v>0</v>
      </c>
      <c r="P106" s="36">
        <v>0</v>
      </c>
      <c r="Q106" s="36">
        <v>0</v>
      </c>
      <c r="R106" s="36">
        <v>0.9</v>
      </c>
      <c r="S106" s="36">
        <v>0.41</v>
      </c>
      <c r="T106" s="36">
        <v>0.36</v>
      </c>
      <c r="U106" s="36">
        <v>0.74</v>
      </c>
      <c r="V106" s="36">
        <v>0.56999999999999995</v>
      </c>
      <c r="W106" s="36">
        <v>3.63</v>
      </c>
      <c r="X106" s="36">
        <v>0.13</v>
      </c>
      <c r="Y106" s="36">
        <v>0.13</v>
      </c>
      <c r="Z106" s="36">
        <v>0</v>
      </c>
      <c r="AA106" s="36">
        <v>0</v>
      </c>
      <c r="AB106" s="36">
        <v>4</v>
      </c>
      <c r="AC106" s="36">
        <v>4</v>
      </c>
      <c r="AD106" s="36">
        <v>0</v>
      </c>
      <c r="AE106" s="36">
        <v>0</v>
      </c>
      <c r="AF106" s="36">
        <v>0</v>
      </c>
      <c r="AG106" s="36">
        <v>0</v>
      </c>
      <c r="AH106" s="36">
        <v>2.16</v>
      </c>
      <c r="AI106" s="36">
        <v>2.16</v>
      </c>
      <c r="AJ106" s="36">
        <v>2.16</v>
      </c>
      <c r="AK106" s="36">
        <v>2.16</v>
      </c>
      <c r="AL106" s="36">
        <v>2.16</v>
      </c>
      <c r="AM106" s="36">
        <v>1.28</v>
      </c>
      <c r="AN106" s="36">
        <v>1.28</v>
      </c>
      <c r="AO106" s="36">
        <v>1.28</v>
      </c>
      <c r="AP106" s="36">
        <v>1.28</v>
      </c>
      <c r="AQ106" s="36">
        <v>1.28</v>
      </c>
      <c r="AR106" s="40"/>
      <c r="AS106" s="40"/>
      <c r="AT106" s="40"/>
      <c r="AU106" s="40"/>
      <c r="AV106" s="40"/>
      <c r="AW106" s="40"/>
      <c r="AX106" s="40"/>
      <c r="AY106" s="40"/>
    </row>
    <row r="107" spans="1:67">
      <c r="A107" s="12"/>
      <c r="B107" s="12"/>
      <c r="C107" s="8" t="s">
        <v>135</v>
      </c>
      <c r="D107" s="8"/>
      <c r="E107" s="31" t="s">
        <v>92</v>
      </c>
      <c r="F107" s="36">
        <v>0</v>
      </c>
      <c r="G107" s="36">
        <v>0</v>
      </c>
      <c r="H107" s="36">
        <v>0</v>
      </c>
      <c r="I107" s="36">
        <v>0</v>
      </c>
      <c r="J107" s="36">
        <v>0</v>
      </c>
      <c r="K107" s="36">
        <v>0</v>
      </c>
      <c r="L107" s="36">
        <v>0</v>
      </c>
      <c r="M107" s="36">
        <v>0</v>
      </c>
      <c r="N107" s="36">
        <v>0</v>
      </c>
      <c r="O107" s="36">
        <v>0</v>
      </c>
      <c r="P107" s="36">
        <v>0</v>
      </c>
      <c r="Q107" s="36">
        <v>0</v>
      </c>
      <c r="R107" s="36">
        <v>0</v>
      </c>
      <c r="S107" s="36">
        <v>0</v>
      </c>
      <c r="T107" s="36">
        <v>0</v>
      </c>
      <c r="U107" s="36">
        <v>0</v>
      </c>
      <c r="V107" s="36">
        <v>0</v>
      </c>
      <c r="W107" s="36">
        <v>0</v>
      </c>
      <c r="X107" s="36">
        <v>0</v>
      </c>
      <c r="Y107" s="36">
        <v>0</v>
      </c>
      <c r="Z107" s="36">
        <v>0</v>
      </c>
      <c r="AA107" s="36">
        <v>0</v>
      </c>
      <c r="AB107" s="36">
        <v>0</v>
      </c>
      <c r="AC107" s="36">
        <v>0</v>
      </c>
      <c r="AD107" s="36">
        <v>0</v>
      </c>
      <c r="AE107" s="36">
        <v>0</v>
      </c>
      <c r="AF107" s="36">
        <v>0</v>
      </c>
      <c r="AG107" s="36">
        <v>0</v>
      </c>
      <c r="AH107" s="36">
        <v>0</v>
      </c>
      <c r="AI107" s="36">
        <v>0</v>
      </c>
      <c r="AJ107" s="36">
        <v>0</v>
      </c>
      <c r="AK107" s="36">
        <v>0</v>
      </c>
      <c r="AL107" s="36">
        <v>0</v>
      </c>
      <c r="AM107" s="36">
        <v>0</v>
      </c>
      <c r="AN107" s="36">
        <v>0</v>
      </c>
      <c r="AO107" s="36">
        <v>0</v>
      </c>
      <c r="AP107" s="36">
        <v>0</v>
      </c>
      <c r="AQ107" s="36">
        <v>0</v>
      </c>
      <c r="AR107" s="40"/>
      <c r="AS107" s="40"/>
      <c r="AT107" s="40"/>
      <c r="AU107" s="40"/>
      <c r="AV107" s="40"/>
      <c r="AW107" s="40"/>
      <c r="AX107" s="40"/>
      <c r="AY107" s="40"/>
    </row>
    <row r="108" spans="1:67">
      <c r="A108" s="12"/>
      <c r="B108" s="12"/>
      <c r="C108" s="8" t="s">
        <v>136</v>
      </c>
      <c r="D108" s="8"/>
      <c r="E108" s="31" t="s">
        <v>92</v>
      </c>
      <c r="F108" s="36">
        <v>0</v>
      </c>
      <c r="G108" s="36">
        <v>0</v>
      </c>
      <c r="H108" s="36">
        <v>0.62</v>
      </c>
      <c r="I108" s="36">
        <v>0.74</v>
      </c>
      <c r="J108" s="36">
        <v>0.13</v>
      </c>
      <c r="K108" s="36">
        <v>0</v>
      </c>
      <c r="L108" s="36">
        <v>0</v>
      </c>
      <c r="M108" s="36">
        <v>0</v>
      </c>
      <c r="N108" s="36">
        <v>0</v>
      </c>
      <c r="O108" s="36">
        <v>0</v>
      </c>
      <c r="P108" s="36">
        <v>0</v>
      </c>
      <c r="Q108" s="36">
        <v>0</v>
      </c>
      <c r="R108" s="36">
        <v>11.38</v>
      </c>
      <c r="S108" s="36">
        <v>0</v>
      </c>
      <c r="T108" s="36">
        <v>0</v>
      </c>
      <c r="U108" s="36">
        <v>0</v>
      </c>
      <c r="V108" s="36">
        <v>0</v>
      </c>
      <c r="W108" s="36">
        <v>0</v>
      </c>
      <c r="X108" s="36">
        <v>0</v>
      </c>
      <c r="Y108" s="36">
        <v>0</v>
      </c>
      <c r="Z108" s="36">
        <v>0</v>
      </c>
      <c r="AA108" s="36">
        <v>0</v>
      </c>
      <c r="AB108" s="36">
        <v>0</v>
      </c>
      <c r="AC108" s="36">
        <v>0</v>
      </c>
      <c r="AD108" s="36">
        <v>0</v>
      </c>
      <c r="AE108" s="36">
        <v>0</v>
      </c>
      <c r="AF108" s="36">
        <v>0</v>
      </c>
      <c r="AG108" s="36">
        <v>0</v>
      </c>
      <c r="AH108" s="36">
        <v>0</v>
      </c>
      <c r="AI108" s="36">
        <v>0</v>
      </c>
      <c r="AJ108" s="36">
        <v>0</v>
      </c>
      <c r="AK108" s="36">
        <v>0</v>
      </c>
      <c r="AL108" s="36">
        <v>0</v>
      </c>
      <c r="AM108" s="36">
        <v>0</v>
      </c>
      <c r="AN108" s="36">
        <v>0</v>
      </c>
      <c r="AO108" s="36">
        <v>0</v>
      </c>
      <c r="AP108" s="36">
        <v>0</v>
      </c>
      <c r="AQ108" s="36">
        <v>0</v>
      </c>
      <c r="AR108" s="40"/>
      <c r="AS108" s="40"/>
      <c r="AT108" s="40"/>
      <c r="AU108" s="40"/>
      <c r="AV108" s="40"/>
      <c r="AW108" s="40"/>
      <c r="AX108" s="40"/>
      <c r="AY108" s="40"/>
    </row>
    <row r="109" spans="1:67">
      <c r="A109" s="12"/>
      <c r="B109" s="12"/>
      <c r="C109" s="8" t="s">
        <v>137</v>
      </c>
      <c r="D109" s="8"/>
      <c r="E109" s="31" t="s">
        <v>92</v>
      </c>
      <c r="F109" s="36">
        <v>0</v>
      </c>
      <c r="G109" s="36">
        <v>0</v>
      </c>
      <c r="H109" s="36">
        <v>0</v>
      </c>
      <c r="I109" s="36">
        <v>0</v>
      </c>
      <c r="J109" s="36">
        <v>0</v>
      </c>
      <c r="K109" s="36">
        <v>0</v>
      </c>
      <c r="L109" s="36">
        <v>0</v>
      </c>
      <c r="M109" s="36">
        <v>0</v>
      </c>
      <c r="N109" s="36">
        <v>0</v>
      </c>
      <c r="O109" s="36">
        <v>0</v>
      </c>
      <c r="P109" s="36">
        <v>0</v>
      </c>
      <c r="Q109" s="36">
        <v>0</v>
      </c>
      <c r="R109" s="36">
        <v>0</v>
      </c>
      <c r="S109" s="36">
        <v>0</v>
      </c>
      <c r="T109" s="36">
        <v>0</v>
      </c>
      <c r="U109" s="36">
        <v>0</v>
      </c>
      <c r="V109" s="36">
        <v>0</v>
      </c>
      <c r="W109" s="36">
        <v>0</v>
      </c>
      <c r="X109" s="36">
        <v>0</v>
      </c>
      <c r="Y109" s="36">
        <v>0</v>
      </c>
      <c r="Z109" s="36">
        <v>0</v>
      </c>
      <c r="AA109" s="36">
        <v>0</v>
      </c>
      <c r="AB109" s="36">
        <v>0</v>
      </c>
      <c r="AC109" s="36">
        <v>0</v>
      </c>
      <c r="AD109" s="36">
        <v>0</v>
      </c>
      <c r="AE109" s="36">
        <v>0</v>
      </c>
      <c r="AF109" s="36">
        <v>0</v>
      </c>
      <c r="AG109" s="36">
        <v>0</v>
      </c>
      <c r="AH109" s="36">
        <v>0</v>
      </c>
      <c r="AI109" s="36">
        <v>0</v>
      </c>
      <c r="AJ109" s="36">
        <v>0</v>
      </c>
      <c r="AK109" s="36">
        <v>0</v>
      </c>
      <c r="AL109" s="36">
        <v>0</v>
      </c>
      <c r="AM109" s="36">
        <v>0</v>
      </c>
      <c r="AN109" s="36">
        <v>0</v>
      </c>
      <c r="AO109" s="36">
        <v>0</v>
      </c>
      <c r="AP109" s="36">
        <v>0</v>
      </c>
      <c r="AQ109" s="36">
        <v>0</v>
      </c>
      <c r="AR109" s="40"/>
      <c r="AS109" s="40"/>
      <c r="AT109" s="40"/>
      <c r="AU109" s="40"/>
      <c r="AV109" s="40"/>
      <c r="AW109" s="40"/>
      <c r="AX109" s="40"/>
      <c r="AY109" s="40"/>
    </row>
    <row r="110" spans="1:67">
      <c r="A110" s="12"/>
      <c r="B110" s="12"/>
      <c r="C110" s="8" t="s">
        <v>138</v>
      </c>
      <c r="D110" s="8"/>
      <c r="E110" s="31" t="s">
        <v>92</v>
      </c>
      <c r="F110" s="36">
        <v>0</v>
      </c>
      <c r="G110" s="36">
        <v>0.03</v>
      </c>
      <c r="H110" s="36">
        <v>0.03</v>
      </c>
      <c r="I110" s="36">
        <v>0.04</v>
      </c>
      <c r="J110" s="36">
        <v>0.24</v>
      </c>
      <c r="K110" s="36">
        <v>0.13</v>
      </c>
      <c r="L110" s="36">
        <v>0.17</v>
      </c>
      <c r="M110" s="36">
        <v>0.4</v>
      </c>
      <c r="N110" s="36">
        <v>0.51</v>
      </c>
      <c r="O110" s="36">
        <v>0.53</v>
      </c>
      <c r="P110" s="36">
        <v>2.31</v>
      </c>
      <c r="Q110" s="36">
        <v>1.74</v>
      </c>
      <c r="R110" s="36">
        <v>1.1000000000000001</v>
      </c>
      <c r="S110" s="36">
        <v>1.6</v>
      </c>
      <c r="T110" s="36">
        <v>3.37</v>
      </c>
      <c r="U110" s="36">
        <v>0.47</v>
      </c>
      <c r="V110" s="36">
        <v>0.34</v>
      </c>
      <c r="W110" s="36">
        <v>0.65</v>
      </c>
      <c r="X110" s="36">
        <v>0.12</v>
      </c>
      <c r="Y110" s="36">
        <v>0.23</v>
      </c>
      <c r="Z110" s="36">
        <v>0.46</v>
      </c>
      <c r="AA110" s="36">
        <v>0.4</v>
      </c>
      <c r="AB110" s="36">
        <v>0.24</v>
      </c>
      <c r="AC110" s="36">
        <v>0.71</v>
      </c>
      <c r="AD110" s="36">
        <v>1.63</v>
      </c>
      <c r="AE110" s="36">
        <v>0.44</v>
      </c>
      <c r="AF110" s="36">
        <v>0.32</v>
      </c>
      <c r="AG110" s="36">
        <v>0.32</v>
      </c>
      <c r="AH110" s="36">
        <v>0.56000000000000005</v>
      </c>
      <c r="AI110" s="36">
        <v>0.48</v>
      </c>
      <c r="AJ110" s="36">
        <v>0.72</v>
      </c>
      <c r="AK110" s="36">
        <v>0.06</v>
      </c>
      <c r="AL110" s="36">
        <v>0.89</v>
      </c>
      <c r="AM110" s="36">
        <v>0.55000000000000004</v>
      </c>
      <c r="AN110" s="36">
        <v>0.6</v>
      </c>
      <c r="AO110" s="36">
        <v>0.75</v>
      </c>
      <c r="AP110" s="36">
        <v>1.28</v>
      </c>
      <c r="AQ110" s="36">
        <v>0.95</v>
      </c>
      <c r="AR110" s="40"/>
      <c r="AS110" s="40"/>
      <c r="AT110" s="40"/>
      <c r="AU110" s="40"/>
      <c r="AV110" s="40"/>
      <c r="AW110" s="40"/>
      <c r="AX110" s="40"/>
      <c r="AY110" s="40"/>
    </row>
    <row r="111" spans="1:67">
      <c r="A111" s="12"/>
      <c r="B111" s="12"/>
      <c r="C111" s="8" t="s">
        <v>139</v>
      </c>
      <c r="D111" s="8"/>
      <c r="E111" s="31" t="s">
        <v>92</v>
      </c>
      <c r="F111" s="36">
        <v>0</v>
      </c>
      <c r="G111" s="36">
        <v>0</v>
      </c>
      <c r="H111" s="36">
        <v>0.01</v>
      </c>
      <c r="I111" s="36">
        <v>0</v>
      </c>
      <c r="J111" s="36">
        <v>0</v>
      </c>
      <c r="K111" s="36">
        <v>0.01</v>
      </c>
      <c r="L111" s="36">
        <v>0.09</v>
      </c>
      <c r="M111" s="36">
        <v>0.06</v>
      </c>
      <c r="N111" s="36">
        <v>0.14000000000000001</v>
      </c>
      <c r="O111" s="36">
        <v>0.92</v>
      </c>
      <c r="P111" s="36">
        <v>2.06</v>
      </c>
      <c r="Q111" s="36">
        <v>2.62</v>
      </c>
      <c r="R111" s="36">
        <v>1.75</v>
      </c>
      <c r="S111" s="36">
        <v>1.22</v>
      </c>
      <c r="T111" s="36">
        <v>2.64</v>
      </c>
      <c r="U111" s="36">
        <v>1.5</v>
      </c>
      <c r="V111" s="36">
        <v>1.74</v>
      </c>
      <c r="W111" s="36">
        <v>4.67</v>
      </c>
      <c r="X111" s="36">
        <v>5.69</v>
      </c>
      <c r="Y111" s="36">
        <v>4.6399999999999997</v>
      </c>
      <c r="Z111" s="36">
        <v>3.05</v>
      </c>
      <c r="AA111" s="36">
        <v>2.48</v>
      </c>
      <c r="AB111" s="36">
        <v>0.74</v>
      </c>
      <c r="AC111" s="36">
        <v>0.61</v>
      </c>
      <c r="AD111" s="36">
        <v>0.53</v>
      </c>
      <c r="AE111" s="36">
        <v>0.82</v>
      </c>
      <c r="AF111" s="36">
        <v>0.14000000000000001</v>
      </c>
      <c r="AG111" s="36">
        <v>0.14000000000000001</v>
      </c>
      <c r="AH111" s="36">
        <v>0.96</v>
      </c>
      <c r="AI111" s="36">
        <v>0.87</v>
      </c>
      <c r="AJ111" s="36">
        <v>1.08</v>
      </c>
      <c r="AK111" s="36">
        <v>2.5499999999999998</v>
      </c>
      <c r="AL111" s="36">
        <v>5.66</v>
      </c>
      <c r="AM111" s="36">
        <v>7.11</v>
      </c>
      <c r="AN111" s="36">
        <v>5.97</v>
      </c>
      <c r="AO111" s="36">
        <v>3.89</v>
      </c>
      <c r="AP111" s="36">
        <v>4.04</v>
      </c>
      <c r="AQ111" s="36">
        <v>1.74</v>
      </c>
      <c r="AR111" s="40"/>
      <c r="AS111" s="40"/>
      <c r="AT111" s="40"/>
      <c r="AU111" s="40"/>
      <c r="AV111" s="40"/>
      <c r="AW111" s="40"/>
      <c r="AX111" s="40"/>
      <c r="AY111" s="40"/>
    </row>
    <row r="112" spans="1:67">
      <c r="A112" s="37"/>
      <c r="B112" s="12"/>
      <c r="C112" s="8" t="s">
        <v>140</v>
      </c>
      <c r="D112" s="8"/>
      <c r="E112" s="31" t="s">
        <v>92</v>
      </c>
      <c r="F112" s="36">
        <v>0</v>
      </c>
      <c r="G112" s="36">
        <v>0</v>
      </c>
      <c r="H112" s="36">
        <v>0</v>
      </c>
      <c r="I112" s="36">
        <v>0</v>
      </c>
      <c r="J112" s="36">
        <v>0</v>
      </c>
      <c r="K112" s="36">
        <v>0</v>
      </c>
      <c r="L112" s="36">
        <v>0</v>
      </c>
      <c r="M112" s="36">
        <v>0</v>
      </c>
      <c r="N112" s="36">
        <v>0</v>
      </c>
      <c r="O112" s="36">
        <v>0</v>
      </c>
      <c r="P112" s="36">
        <v>0</v>
      </c>
      <c r="Q112" s="36">
        <v>0</v>
      </c>
      <c r="R112" s="36">
        <v>0</v>
      </c>
      <c r="S112" s="36">
        <v>0</v>
      </c>
      <c r="T112" s="36">
        <v>0</v>
      </c>
      <c r="U112" s="36">
        <v>0</v>
      </c>
      <c r="V112" s="36">
        <v>0</v>
      </c>
      <c r="W112" s="36">
        <v>0</v>
      </c>
      <c r="X112" s="36">
        <v>0</v>
      </c>
      <c r="Y112" s="36">
        <v>0</v>
      </c>
      <c r="Z112" s="36">
        <v>0</v>
      </c>
      <c r="AA112" s="36">
        <v>0</v>
      </c>
      <c r="AB112" s="36">
        <v>0</v>
      </c>
      <c r="AC112" s="36">
        <v>0</v>
      </c>
      <c r="AD112" s="36">
        <v>0</v>
      </c>
      <c r="AE112" s="36">
        <v>0</v>
      </c>
      <c r="AF112" s="36">
        <v>0</v>
      </c>
      <c r="AG112" s="36">
        <v>0</v>
      </c>
      <c r="AH112" s="36">
        <v>0</v>
      </c>
      <c r="AI112" s="36">
        <v>0</v>
      </c>
      <c r="AJ112" s="36">
        <v>0</v>
      </c>
      <c r="AK112" s="36">
        <v>0</v>
      </c>
      <c r="AL112" s="36">
        <v>0</v>
      </c>
      <c r="AM112" s="36">
        <v>0</v>
      </c>
      <c r="AN112" s="36">
        <v>0</v>
      </c>
      <c r="AO112" s="36">
        <v>0</v>
      </c>
      <c r="AP112" s="36">
        <v>0</v>
      </c>
      <c r="AQ112" s="36">
        <v>0</v>
      </c>
      <c r="AR112" s="40"/>
      <c r="AS112" s="40"/>
      <c r="AT112" s="40"/>
      <c r="AU112" s="40"/>
      <c r="AV112" s="40"/>
      <c r="AW112" s="40"/>
      <c r="AX112" s="40"/>
      <c r="AY112" s="40"/>
    </row>
    <row r="113" spans="1:67">
      <c r="A113" s="12"/>
      <c r="B113" s="12"/>
      <c r="C113" s="8" t="s">
        <v>141</v>
      </c>
      <c r="D113" s="8"/>
      <c r="E113" s="31" t="s">
        <v>92</v>
      </c>
      <c r="F113" s="36">
        <v>0</v>
      </c>
      <c r="G113" s="36">
        <v>0</v>
      </c>
      <c r="H113" s="36">
        <v>0</v>
      </c>
      <c r="I113" s="36">
        <v>0</v>
      </c>
      <c r="J113" s="36">
        <v>0</v>
      </c>
      <c r="K113" s="36">
        <v>0</v>
      </c>
      <c r="L113" s="36">
        <v>0</v>
      </c>
      <c r="M113" s="36">
        <v>0</v>
      </c>
      <c r="N113" s="36">
        <v>0</v>
      </c>
      <c r="O113" s="36">
        <v>0</v>
      </c>
      <c r="P113" s="36">
        <v>0</v>
      </c>
      <c r="Q113" s="36">
        <v>0</v>
      </c>
      <c r="R113" s="36">
        <v>0</v>
      </c>
      <c r="S113" s="36">
        <v>0</v>
      </c>
      <c r="T113" s="36">
        <v>0</v>
      </c>
      <c r="U113" s="36">
        <v>0</v>
      </c>
      <c r="V113" s="36">
        <v>0</v>
      </c>
      <c r="W113" s="36">
        <v>0</v>
      </c>
      <c r="X113" s="36">
        <v>0</v>
      </c>
      <c r="Y113" s="36">
        <v>0</v>
      </c>
      <c r="Z113" s="36">
        <v>0</v>
      </c>
      <c r="AA113" s="36">
        <v>0</v>
      </c>
      <c r="AB113" s="36">
        <v>0</v>
      </c>
      <c r="AC113" s="36">
        <v>0</v>
      </c>
      <c r="AD113" s="36">
        <v>0</v>
      </c>
      <c r="AE113" s="36">
        <v>0</v>
      </c>
      <c r="AF113" s="36">
        <v>0</v>
      </c>
      <c r="AG113" s="36">
        <v>0</v>
      </c>
      <c r="AH113" s="36">
        <v>0</v>
      </c>
      <c r="AI113" s="36">
        <v>0</v>
      </c>
      <c r="AJ113" s="36">
        <v>0</v>
      </c>
      <c r="AK113" s="36">
        <v>0</v>
      </c>
      <c r="AL113" s="36">
        <v>0</v>
      </c>
      <c r="AM113" s="36">
        <v>0</v>
      </c>
      <c r="AN113" s="36">
        <v>0</v>
      </c>
      <c r="AO113" s="36">
        <v>0</v>
      </c>
      <c r="AP113" s="36">
        <v>0</v>
      </c>
      <c r="AQ113" s="36">
        <v>0</v>
      </c>
      <c r="AR113" s="40"/>
      <c r="AS113" s="40"/>
      <c r="AT113" s="40"/>
      <c r="AU113" s="40"/>
      <c r="AV113" s="40"/>
      <c r="AW113" s="40"/>
      <c r="AX113" s="40"/>
      <c r="AY113" s="40"/>
    </row>
    <row r="114" spans="1:67">
      <c r="A114" s="12"/>
      <c r="B114" s="12"/>
      <c r="C114" s="8" t="s">
        <v>142</v>
      </c>
      <c r="D114" s="8"/>
      <c r="E114" s="31" t="s">
        <v>92</v>
      </c>
      <c r="F114" s="36">
        <v>0</v>
      </c>
      <c r="G114" s="36">
        <v>0</v>
      </c>
      <c r="H114" s="36">
        <v>0</v>
      </c>
      <c r="I114" s="36">
        <v>0</v>
      </c>
      <c r="J114" s="36">
        <v>1.19</v>
      </c>
      <c r="K114" s="36">
        <v>1.29</v>
      </c>
      <c r="L114" s="36">
        <v>0.05</v>
      </c>
      <c r="M114" s="36">
        <v>0.01</v>
      </c>
      <c r="N114" s="36">
        <v>0</v>
      </c>
      <c r="O114" s="36">
        <v>7.0000000000000007E-2</v>
      </c>
      <c r="P114" s="36">
        <v>0</v>
      </c>
      <c r="Q114" s="36">
        <v>0</v>
      </c>
      <c r="R114" s="36">
        <v>0.3</v>
      </c>
      <c r="S114" s="36">
        <v>1.31</v>
      </c>
      <c r="T114" s="36">
        <v>0</v>
      </c>
      <c r="U114" s="36">
        <v>0</v>
      </c>
      <c r="V114" s="36">
        <v>0</v>
      </c>
      <c r="W114" s="36">
        <v>0</v>
      </c>
      <c r="X114" s="36">
        <v>0.33</v>
      </c>
      <c r="Y114" s="36">
        <v>0.33</v>
      </c>
      <c r="Z114" s="36">
        <v>0.33</v>
      </c>
      <c r="AA114" s="36">
        <v>0.33</v>
      </c>
      <c r="AB114" s="36">
        <v>0.33</v>
      </c>
      <c r="AC114" s="36">
        <v>0.33</v>
      </c>
      <c r="AD114" s="36">
        <v>0.33</v>
      </c>
      <c r="AE114" s="36">
        <v>0.33</v>
      </c>
      <c r="AF114" s="36">
        <v>0.33</v>
      </c>
      <c r="AG114" s="36">
        <v>0.33</v>
      </c>
      <c r="AH114" s="36">
        <v>0</v>
      </c>
      <c r="AI114" s="36">
        <v>0</v>
      </c>
      <c r="AJ114" s="36">
        <v>0</v>
      </c>
      <c r="AK114" s="36">
        <v>0</v>
      </c>
      <c r="AL114" s="36">
        <v>0</v>
      </c>
      <c r="AM114" s="36">
        <v>0</v>
      </c>
      <c r="AN114" s="36">
        <v>0</v>
      </c>
      <c r="AO114" s="36">
        <v>0</v>
      </c>
      <c r="AP114" s="36">
        <v>0</v>
      </c>
      <c r="AQ114" s="36">
        <v>0</v>
      </c>
      <c r="AR114" s="40"/>
      <c r="AS114" s="40"/>
      <c r="AT114" s="40"/>
      <c r="AU114" s="40"/>
      <c r="AV114" s="40"/>
      <c r="AW114" s="40"/>
      <c r="AX114" s="40"/>
      <c r="AY114" s="40"/>
    </row>
    <row r="115" spans="1:67">
      <c r="A115" s="37"/>
      <c r="B115" s="12"/>
      <c r="C115" s="8" t="s">
        <v>143</v>
      </c>
      <c r="D115" s="8"/>
      <c r="E115" s="31" t="s">
        <v>92</v>
      </c>
      <c r="F115" s="36">
        <v>0</v>
      </c>
      <c r="G115" s="36">
        <v>0</v>
      </c>
      <c r="H115" s="36">
        <v>0</v>
      </c>
      <c r="I115" s="36">
        <v>0</v>
      </c>
      <c r="J115" s="36">
        <v>0</v>
      </c>
      <c r="K115" s="36">
        <v>0</v>
      </c>
      <c r="L115" s="36">
        <v>0</v>
      </c>
      <c r="M115" s="36">
        <v>0</v>
      </c>
      <c r="N115" s="36">
        <v>0</v>
      </c>
      <c r="O115" s="36">
        <v>0</v>
      </c>
      <c r="P115" s="36">
        <v>0</v>
      </c>
      <c r="Q115" s="36">
        <v>3</v>
      </c>
      <c r="R115" s="36">
        <v>7.66</v>
      </c>
      <c r="S115" s="36">
        <v>6.48</v>
      </c>
      <c r="T115" s="36">
        <v>4.99</v>
      </c>
      <c r="U115" s="36">
        <v>2.99</v>
      </c>
      <c r="V115" s="36">
        <v>4.0599999999999996</v>
      </c>
      <c r="W115" s="36">
        <v>6.02</v>
      </c>
      <c r="X115" s="36">
        <v>6.61</v>
      </c>
      <c r="Y115" s="36">
        <v>4.54</v>
      </c>
      <c r="Z115" s="36">
        <v>4.21</v>
      </c>
      <c r="AA115" s="36">
        <v>3.06</v>
      </c>
      <c r="AB115" s="36">
        <v>3.85</v>
      </c>
      <c r="AC115" s="36">
        <v>2.67</v>
      </c>
      <c r="AD115" s="36">
        <v>1.36</v>
      </c>
      <c r="AE115" s="36">
        <v>0.43</v>
      </c>
      <c r="AF115" s="36">
        <v>0.26</v>
      </c>
      <c r="AG115" s="36">
        <v>0.62</v>
      </c>
      <c r="AH115" s="36">
        <v>0.73</v>
      </c>
      <c r="AI115" s="36">
        <v>1.26</v>
      </c>
      <c r="AJ115" s="36">
        <v>0.9</v>
      </c>
      <c r="AK115" s="36">
        <v>1.88</v>
      </c>
      <c r="AL115" s="36">
        <v>2.54</v>
      </c>
      <c r="AM115" s="36">
        <v>3.58</v>
      </c>
      <c r="AN115" s="36">
        <v>4.41</v>
      </c>
      <c r="AO115" s="36">
        <v>5.4</v>
      </c>
      <c r="AP115" s="36">
        <v>4.3899999999999997</v>
      </c>
      <c r="AQ115" s="36">
        <v>1.94</v>
      </c>
      <c r="AR115" s="40"/>
      <c r="AS115" s="40"/>
      <c r="AT115" s="40"/>
      <c r="AU115" s="40"/>
      <c r="AV115" s="40"/>
      <c r="AW115" s="40"/>
      <c r="AX115" s="40"/>
      <c r="AY115" s="40"/>
    </row>
    <row r="116" spans="1:67">
      <c r="A116" s="37"/>
      <c r="B116" s="12"/>
      <c r="C116" s="8" t="s">
        <v>144</v>
      </c>
      <c r="D116" s="8"/>
      <c r="E116" s="31" t="s">
        <v>92</v>
      </c>
      <c r="F116" s="36">
        <v>0</v>
      </c>
      <c r="G116" s="36">
        <v>0</v>
      </c>
      <c r="H116" s="36">
        <v>0</v>
      </c>
      <c r="I116" s="36">
        <v>0</v>
      </c>
      <c r="J116" s="36">
        <v>0</v>
      </c>
      <c r="K116" s="36">
        <v>0</v>
      </c>
      <c r="L116" s="36">
        <v>0</v>
      </c>
      <c r="M116" s="36">
        <v>0</v>
      </c>
      <c r="N116" s="36">
        <v>0</v>
      </c>
      <c r="O116" s="36">
        <v>0</v>
      </c>
      <c r="P116" s="36">
        <v>0</v>
      </c>
      <c r="Q116" s="36">
        <v>0</v>
      </c>
      <c r="R116" s="36">
        <v>2.72</v>
      </c>
      <c r="S116" s="36">
        <v>0</v>
      </c>
      <c r="T116" s="36">
        <v>0</v>
      </c>
      <c r="U116" s="36">
        <v>0</v>
      </c>
      <c r="V116" s="36">
        <v>0</v>
      </c>
      <c r="W116" s="36">
        <v>0</v>
      </c>
      <c r="X116" s="36">
        <v>0</v>
      </c>
      <c r="Y116" s="36">
        <v>0</v>
      </c>
      <c r="Z116" s="36">
        <v>0</v>
      </c>
      <c r="AA116" s="36">
        <v>0</v>
      </c>
      <c r="AB116" s="36">
        <v>0</v>
      </c>
      <c r="AC116" s="36">
        <v>0</v>
      </c>
      <c r="AD116" s="36">
        <v>0</v>
      </c>
      <c r="AE116" s="36">
        <v>0</v>
      </c>
      <c r="AF116" s="36">
        <v>0</v>
      </c>
      <c r="AG116" s="36">
        <v>0</v>
      </c>
      <c r="AH116" s="36">
        <v>0</v>
      </c>
      <c r="AI116" s="36">
        <v>0</v>
      </c>
      <c r="AJ116" s="36">
        <v>0</v>
      </c>
      <c r="AK116" s="36">
        <v>0</v>
      </c>
      <c r="AL116" s="36">
        <v>0</v>
      </c>
      <c r="AM116" s="36">
        <v>0</v>
      </c>
      <c r="AN116" s="36">
        <v>0</v>
      </c>
      <c r="AO116" s="36">
        <v>0</v>
      </c>
      <c r="AP116" s="36">
        <v>0</v>
      </c>
      <c r="AQ116" s="36">
        <v>0</v>
      </c>
      <c r="AR116" s="40"/>
      <c r="AS116" s="40"/>
      <c r="AT116" s="40"/>
      <c r="AU116" s="40"/>
      <c r="AV116" s="40"/>
      <c r="AW116" s="40"/>
      <c r="AX116" s="40"/>
      <c r="AY116" s="40"/>
    </row>
    <row r="117" spans="1:67">
      <c r="A117" s="37"/>
      <c r="B117" s="12"/>
      <c r="C117" s="8" t="s">
        <v>145</v>
      </c>
      <c r="D117" s="8"/>
      <c r="E117" s="31" t="s">
        <v>92</v>
      </c>
      <c r="F117" s="36">
        <v>0</v>
      </c>
      <c r="G117" s="36">
        <v>0</v>
      </c>
      <c r="H117" s="36">
        <v>0</v>
      </c>
      <c r="I117" s="36">
        <v>0</v>
      </c>
      <c r="J117" s="36">
        <v>0</v>
      </c>
      <c r="K117" s="36">
        <v>0</v>
      </c>
      <c r="L117" s="36">
        <v>0</v>
      </c>
      <c r="M117" s="36">
        <v>0</v>
      </c>
      <c r="N117" s="36">
        <v>0</v>
      </c>
      <c r="O117" s="36">
        <v>0</v>
      </c>
      <c r="P117" s="36">
        <v>0</v>
      </c>
      <c r="Q117" s="36">
        <v>0</v>
      </c>
      <c r="R117" s="36">
        <v>0</v>
      </c>
      <c r="S117" s="36">
        <v>0</v>
      </c>
      <c r="T117" s="36">
        <v>0</v>
      </c>
      <c r="U117" s="36">
        <v>0</v>
      </c>
      <c r="V117" s="36">
        <v>0</v>
      </c>
      <c r="W117" s="36">
        <v>0</v>
      </c>
      <c r="X117" s="36">
        <v>0</v>
      </c>
      <c r="Y117" s="36">
        <v>0</v>
      </c>
      <c r="Z117" s="36">
        <v>0</v>
      </c>
      <c r="AA117" s="36">
        <v>0</v>
      </c>
      <c r="AB117" s="36">
        <v>0</v>
      </c>
      <c r="AC117" s="36">
        <v>0</v>
      </c>
      <c r="AD117" s="36">
        <v>0</v>
      </c>
      <c r="AE117" s="36">
        <v>0</v>
      </c>
      <c r="AF117" s="36">
        <v>0</v>
      </c>
      <c r="AG117" s="36">
        <v>0</v>
      </c>
      <c r="AH117" s="36">
        <v>0</v>
      </c>
      <c r="AI117" s="36">
        <v>0</v>
      </c>
      <c r="AJ117" s="36">
        <v>0</v>
      </c>
      <c r="AK117" s="36">
        <v>0</v>
      </c>
      <c r="AL117" s="36">
        <v>0</v>
      </c>
      <c r="AM117" s="36">
        <v>0</v>
      </c>
      <c r="AN117" s="36">
        <v>0</v>
      </c>
      <c r="AO117" s="36">
        <v>0</v>
      </c>
      <c r="AP117" s="36">
        <v>0</v>
      </c>
      <c r="AQ117" s="36">
        <v>0</v>
      </c>
      <c r="AR117" s="40"/>
      <c r="AS117" s="40"/>
      <c r="AT117" s="40"/>
      <c r="AU117" s="40"/>
      <c r="AV117" s="40"/>
      <c r="AW117" s="40"/>
      <c r="AX117" s="40"/>
      <c r="AY117" s="40"/>
    </row>
    <row r="118" spans="1:67">
      <c r="A118" s="37"/>
      <c r="B118" s="12"/>
      <c r="C118" s="8" t="s">
        <v>146</v>
      </c>
      <c r="D118" s="8"/>
      <c r="E118" s="31" t="s">
        <v>92</v>
      </c>
      <c r="F118" s="36">
        <v>0</v>
      </c>
      <c r="G118" s="36">
        <v>0</v>
      </c>
      <c r="H118" s="36">
        <v>0</v>
      </c>
      <c r="I118" s="36">
        <v>0</v>
      </c>
      <c r="J118" s="36">
        <v>0</v>
      </c>
      <c r="K118" s="36">
        <v>0</v>
      </c>
      <c r="L118" s="36">
        <v>0</v>
      </c>
      <c r="M118" s="36">
        <v>0</v>
      </c>
      <c r="N118" s="36">
        <v>0</v>
      </c>
      <c r="O118" s="36">
        <v>0</v>
      </c>
      <c r="P118" s="36">
        <v>0</v>
      </c>
      <c r="Q118" s="36">
        <v>0</v>
      </c>
      <c r="R118" s="36">
        <v>0</v>
      </c>
      <c r="S118" s="36">
        <v>0</v>
      </c>
      <c r="T118" s="36">
        <v>0</v>
      </c>
      <c r="U118" s="36">
        <v>0</v>
      </c>
      <c r="V118" s="36">
        <v>0</v>
      </c>
      <c r="W118" s="36">
        <v>0</v>
      </c>
      <c r="X118" s="36">
        <v>0</v>
      </c>
      <c r="Y118" s="36">
        <v>0</v>
      </c>
      <c r="Z118" s="36">
        <v>0</v>
      </c>
      <c r="AA118" s="36">
        <v>0</v>
      </c>
      <c r="AB118" s="36">
        <v>0.74</v>
      </c>
      <c r="AC118" s="36">
        <v>1.42</v>
      </c>
      <c r="AD118" s="36">
        <v>1.3</v>
      </c>
      <c r="AE118" s="36">
        <v>1.99</v>
      </c>
      <c r="AF118" s="36">
        <v>0</v>
      </c>
      <c r="AG118" s="36">
        <v>1.82</v>
      </c>
      <c r="AH118" s="36">
        <v>0</v>
      </c>
      <c r="AI118" s="36">
        <v>0</v>
      </c>
      <c r="AJ118" s="36">
        <v>0</v>
      </c>
      <c r="AK118" s="36">
        <v>0</v>
      </c>
      <c r="AL118" s="36">
        <v>0</v>
      </c>
      <c r="AM118" s="36">
        <v>0</v>
      </c>
      <c r="AN118" s="36">
        <v>0</v>
      </c>
      <c r="AO118" s="36">
        <v>0</v>
      </c>
      <c r="AP118" s="36">
        <v>0</v>
      </c>
      <c r="AQ118" s="36">
        <v>0</v>
      </c>
      <c r="AR118" s="40"/>
      <c r="AS118" s="40"/>
      <c r="AT118" s="40"/>
      <c r="AU118" s="40"/>
      <c r="AV118" s="40"/>
      <c r="AW118" s="40"/>
      <c r="AX118" s="40"/>
      <c r="AY118" s="40"/>
    </row>
    <row r="119" spans="1:67">
      <c r="A119" s="37"/>
      <c r="B119" s="12"/>
      <c r="C119" s="8" t="s">
        <v>147</v>
      </c>
      <c r="D119" s="8"/>
      <c r="E119" s="31" t="s">
        <v>92</v>
      </c>
      <c r="F119" s="36">
        <v>0</v>
      </c>
      <c r="G119" s="36">
        <v>1.1100000000000001</v>
      </c>
      <c r="H119" s="36">
        <v>0.92</v>
      </c>
      <c r="I119" s="36">
        <v>5.74</v>
      </c>
      <c r="J119" s="36">
        <v>0.61</v>
      </c>
      <c r="K119" s="36">
        <v>2.78</v>
      </c>
      <c r="L119" s="36">
        <v>0.9</v>
      </c>
      <c r="M119" s="36">
        <v>3.71</v>
      </c>
      <c r="N119" s="36">
        <v>1.2</v>
      </c>
      <c r="O119" s="36">
        <v>1.96</v>
      </c>
      <c r="P119" s="36">
        <v>0</v>
      </c>
      <c r="Q119" s="36">
        <v>3.98</v>
      </c>
      <c r="R119" s="36">
        <v>7.68</v>
      </c>
      <c r="S119" s="36">
        <v>0</v>
      </c>
      <c r="T119" s="36">
        <v>0</v>
      </c>
      <c r="U119" s="36">
        <v>0</v>
      </c>
      <c r="V119" s="36">
        <v>0</v>
      </c>
      <c r="W119" s="36">
        <v>0</v>
      </c>
      <c r="X119" s="36">
        <v>0</v>
      </c>
      <c r="Y119" s="36">
        <v>0</v>
      </c>
      <c r="Z119" s="36">
        <v>0</v>
      </c>
      <c r="AA119" s="36">
        <v>0</v>
      </c>
      <c r="AB119" s="36">
        <v>0</v>
      </c>
      <c r="AC119" s="36">
        <v>0</v>
      </c>
      <c r="AD119" s="36">
        <v>0</v>
      </c>
      <c r="AE119" s="36">
        <v>0</v>
      </c>
      <c r="AF119" s="36">
        <v>0</v>
      </c>
      <c r="AG119" s="36">
        <v>0</v>
      </c>
      <c r="AH119" s="36">
        <v>0</v>
      </c>
      <c r="AI119" s="36">
        <v>0</v>
      </c>
      <c r="AJ119" s="36">
        <v>0</v>
      </c>
      <c r="AK119" s="36">
        <v>0</v>
      </c>
      <c r="AL119" s="36">
        <v>0</v>
      </c>
      <c r="AM119" s="36">
        <v>0</v>
      </c>
      <c r="AN119" s="36">
        <v>0</v>
      </c>
      <c r="AO119" s="36">
        <v>0</v>
      </c>
      <c r="AP119" s="36">
        <v>0</v>
      </c>
      <c r="AQ119" s="36">
        <v>0</v>
      </c>
      <c r="AR119" s="40"/>
      <c r="AS119" s="40"/>
      <c r="AT119" s="40"/>
      <c r="AU119" s="40"/>
      <c r="AV119" s="40"/>
      <c r="AW119" s="40"/>
      <c r="AX119" s="40"/>
      <c r="AY119" s="40"/>
    </row>
    <row r="120" spans="1:67">
      <c r="A120" s="37"/>
      <c r="B120" s="12"/>
      <c r="C120" s="8" t="s">
        <v>148</v>
      </c>
      <c r="D120" s="8"/>
      <c r="E120" s="31" t="s">
        <v>92</v>
      </c>
      <c r="F120" s="36">
        <v>0</v>
      </c>
      <c r="G120" s="36">
        <v>0</v>
      </c>
      <c r="H120" s="36">
        <v>1.54</v>
      </c>
      <c r="I120" s="36">
        <v>0</v>
      </c>
      <c r="J120" s="36">
        <v>0</v>
      </c>
      <c r="K120" s="36">
        <v>0</v>
      </c>
      <c r="L120" s="36">
        <v>0</v>
      </c>
      <c r="M120" s="36">
        <v>0</v>
      </c>
      <c r="N120" s="36">
        <v>0</v>
      </c>
      <c r="O120" s="36">
        <v>0</v>
      </c>
      <c r="P120" s="36">
        <v>0</v>
      </c>
      <c r="Q120" s="36">
        <v>0</v>
      </c>
      <c r="R120" s="36">
        <v>0</v>
      </c>
      <c r="S120" s="36">
        <v>0</v>
      </c>
      <c r="T120" s="36">
        <v>0</v>
      </c>
      <c r="U120" s="36">
        <v>0</v>
      </c>
      <c r="V120" s="36">
        <v>0</v>
      </c>
      <c r="W120" s="36">
        <v>0</v>
      </c>
      <c r="X120" s="36">
        <v>0</v>
      </c>
      <c r="Y120" s="36">
        <v>0</v>
      </c>
      <c r="Z120" s="36">
        <v>0</v>
      </c>
      <c r="AA120" s="36">
        <v>0</v>
      </c>
      <c r="AB120" s="36">
        <v>0</v>
      </c>
      <c r="AC120" s="36">
        <v>0</v>
      </c>
      <c r="AD120" s="36">
        <v>0</v>
      </c>
      <c r="AE120" s="36">
        <v>0</v>
      </c>
      <c r="AF120" s="36">
        <v>0</v>
      </c>
      <c r="AG120" s="36">
        <v>0</v>
      </c>
      <c r="AH120" s="36">
        <v>0</v>
      </c>
      <c r="AI120" s="36">
        <v>0</v>
      </c>
      <c r="AJ120" s="36">
        <v>0</v>
      </c>
      <c r="AK120" s="36">
        <v>0</v>
      </c>
      <c r="AL120" s="36">
        <v>0</v>
      </c>
      <c r="AM120" s="36">
        <v>0</v>
      </c>
      <c r="AN120" s="36">
        <v>0</v>
      </c>
      <c r="AO120" s="36">
        <v>0</v>
      </c>
      <c r="AP120" s="36">
        <v>0</v>
      </c>
      <c r="AQ120" s="36">
        <v>0</v>
      </c>
      <c r="AR120" s="40"/>
      <c r="AS120" s="40"/>
      <c r="AT120" s="40"/>
      <c r="AU120" s="40"/>
      <c r="AV120" s="40"/>
      <c r="AW120" s="40"/>
      <c r="AX120" s="40"/>
      <c r="AY120" s="40"/>
    </row>
    <row r="121" spans="1:67">
      <c r="A121" s="37"/>
      <c r="B121" s="12"/>
      <c r="C121" s="8" t="s">
        <v>149</v>
      </c>
      <c r="D121" s="8"/>
      <c r="E121" s="31" t="s">
        <v>92</v>
      </c>
      <c r="F121" s="36">
        <v>0</v>
      </c>
      <c r="G121" s="36">
        <v>1.21</v>
      </c>
      <c r="H121" s="36">
        <v>1.21</v>
      </c>
      <c r="I121" s="36">
        <v>0</v>
      </c>
      <c r="J121" s="36">
        <v>1.22</v>
      </c>
      <c r="K121" s="36">
        <v>1.22</v>
      </c>
      <c r="L121" s="36">
        <v>0</v>
      </c>
      <c r="M121" s="36">
        <v>0</v>
      </c>
      <c r="N121" s="36">
        <v>0</v>
      </c>
      <c r="O121" s="36">
        <v>0</v>
      </c>
      <c r="P121" s="36">
        <v>0</v>
      </c>
      <c r="Q121" s="36">
        <v>0</v>
      </c>
      <c r="R121" s="36">
        <v>0</v>
      </c>
      <c r="S121" s="36">
        <v>0</v>
      </c>
      <c r="T121" s="36">
        <v>0</v>
      </c>
      <c r="U121" s="36">
        <v>0</v>
      </c>
      <c r="V121" s="36">
        <v>0</v>
      </c>
      <c r="W121" s="36">
        <v>0</v>
      </c>
      <c r="X121" s="36">
        <v>0</v>
      </c>
      <c r="Y121" s="36">
        <v>0</v>
      </c>
      <c r="Z121" s="36">
        <v>0</v>
      </c>
      <c r="AA121" s="36">
        <v>0</v>
      </c>
      <c r="AB121" s="36">
        <v>0</v>
      </c>
      <c r="AC121" s="36">
        <v>0</v>
      </c>
      <c r="AD121" s="36">
        <v>0</v>
      </c>
      <c r="AE121" s="36">
        <v>0</v>
      </c>
      <c r="AF121" s="36">
        <v>0</v>
      </c>
      <c r="AG121" s="36">
        <v>0</v>
      </c>
      <c r="AH121" s="36">
        <v>0</v>
      </c>
      <c r="AI121" s="36">
        <v>0</v>
      </c>
      <c r="AJ121" s="36">
        <v>0</v>
      </c>
      <c r="AK121" s="36">
        <v>0</v>
      </c>
      <c r="AL121" s="36">
        <v>0</v>
      </c>
      <c r="AM121" s="36">
        <v>0</v>
      </c>
      <c r="AN121" s="36">
        <v>0</v>
      </c>
      <c r="AO121" s="36">
        <v>0</v>
      </c>
      <c r="AP121" s="36">
        <v>0</v>
      </c>
      <c r="AQ121" s="36">
        <v>0</v>
      </c>
      <c r="AR121" s="40"/>
      <c r="AS121" s="40"/>
      <c r="AT121" s="40"/>
      <c r="AU121" s="40"/>
      <c r="AV121" s="40"/>
      <c r="AW121" s="40"/>
      <c r="AX121" s="40"/>
      <c r="AY121" s="40"/>
    </row>
    <row r="122" spans="1:67">
      <c r="A122" s="12"/>
      <c r="B122" s="34" t="s">
        <v>153</v>
      </c>
    </row>
    <row r="123" spans="1:67">
      <c r="A123" s="12"/>
      <c r="C123" s="8"/>
      <c r="D123" s="8"/>
      <c r="E123" s="8"/>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row>
    <row r="124" spans="1:67">
      <c r="A124" s="29"/>
      <c r="B124" s="29"/>
      <c r="C124" s="29" t="s">
        <v>130</v>
      </c>
      <c r="D124" s="29"/>
      <c r="E124" s="29" t="s">
        <v>49</v>
      </c>
      <c r="F124" s="30">
        <v>2023</v>
      </c>
      <c r="G124" s="30">
        <v>2024</v>
      </c>
      <c r="H124" s="30">
        <v>2025</v>
      </c>
      <c r="I124" s="30">
        <v>2026</v>
      </c>
      <c r="J124" s="30">
        <v>2027</v>
      </c>
      <c r="K124" s="30">
        <v>2028</v>
      </c>
      <c r="L124" s="30">
        <v>2029</v>
      </c>
      <c r="M124" s="30">
        <v>2030</v>
      </c>
      <c r="N124" s="30">
        <v>2031</v>
      </c>
      <c r="O124" s="30">
        <v>2032</v>
      </c>
      <c r="P124" s="30">
        <v>2033</v>
      </c>
      <c r="Q124" s="30">
        <v>2034</v>
      </c>
      <c r="R124" s="30">
        <v>2035</v>
      </c>
      <c r="S124" s="30">
        <v>2036</v>
      </c>
      <c r="T124" s="30">
        <v>2037</v>
      </c>
      <c r="U124" s="30">
        <v>2038</v>
      </c>
      <c r="V124" s="30">
        <v>2039</v>
      </c>
      <c r="W124" s="30">
        <v>2040</v>
      </c>
      <c r="X124" s="30">
        <v>2041</v>
      </c>
      <c r="Y124" s="30">
        <v>2042</v>
      </c>
      <c r="Z124" s="30">
        <v>2043</v>
      </c>
      <c r="AA124" s="30">
        <v>2044</v>
      </c>
      <c r="AB124" s="30">
        <v>2045</v>
      </c>
      <c r="AC124" s="30">
        <v>2046</v>
      </c>
      <c r="AD124" s="30">
        <v>2047</v>
      </c>
      <c r="AE124" s="30">
        <v>2048</v>
      </c>
      <c r="AF124" s="30">
        <v>2049</v>
      </c>
      <c r="AG124" s="30">
        <v>2050</v>
      </c>
      <c r="AH124" s="30">
        <v>2051</v>
      </c>
      <c r="AI124" s="30">
        <v>2052</v>
      </c>
      <c r="AJ124" s="30">
        <v>2053</v>
      </c>
      <c r="AK124" s="30">
        <v>2054</v>
      </c>
      <c r="AL124" s="30">
        <v>2055</v>
      </c>
      <c r="AM124" s="30">
        <v>2056</v>
      </c>
      <c r="AN124" s="30">
        <v>2057</v>
      </c>
      <c r="AO124" s="30">
        <v>2058</v>
      </c>
      <c r="AP124" s="30">
        <v>2059</v>
      </c>
      <c r="AQ124" s="30">
        <v>2060</v>
      </c>
    </row>
    <row r="125" spans="1:67">
      <c r="A125" s="12"/>
      <c r="B125" s="12" t="s">
        <v>154</v>
      </c>
      <c r="C125" s="8" t="s" cm="1">
        <v>132</v>
      </c>
      <c r="D125" s="8"/>
      <c r="E125" s="31" t="s">
        <v>87</v>
      </c>
      <c r="F125" s="36">
        <v>29.74</v>
      </c>
      <c r="G125" s="36">
        <v>33.840000000000003</v>
      </c>
      <c r="H125" s="36">
        <v>33.47</v>
      </c>
      <c r="I125" s="36">
        <v>21.25</v>
      </c>
      <c r="J125" s="36">
        <v>10.48</v>
      </c>
      <c r="K125" s="36">
        <v>0.46</v>
      </c>
      <c r="L125" s="36">
        <v>-11.28</v>
      </c>
      <c r="M125" s="36">
        <v>-22.82</v>
      </c>
      <c r="N125" s="36">
        <v>-28.65</v>
      </c>
      <c r="O125" s="36">
        <v>-30.93</v>
      </c>
      <c r="P125" s="36">
        <v>-31.82</v>
      </c>
      <c r="Q125" s="36">
        <v>-35.229999999999997</v>
      </c>
      <c r="R125" s="36">
        <v>-32.15</v>
      </c>
      <c r="S125" s="36">
        <v>-35.159999999999997</v>
      </c>
      <c r="T125" s="36">
        <v>-32.79</v>
      </c>
      <c r="U125" s="36">
        <v>-28.72</v>
      </c>
      <c r="V125" s="36">
        <v>-23.79</v>
      </c>
      <c r="W125" s="36">
        <v>-20.37</v>
      </c>
      <c r="X125" s="36">
        <v>-16.149999999999999</v>
      </c>
      <c r="Y125" s="36">
        <v>-15.58</v>
      </c>
      <c r="Z125" s="36">
        <v>-10.67</v>
      </c>
      <c r="AA125" s="36">
        <v>-8.85</v>
      </c>
      <c r="AB125" s="36">
        <v>-17.25</v>
      </c>
      <c r="AC125" s="36">
        <v>-24.04</v>
      </c>
      <c r="AD125" s="36">
        <v>-31.85</v>
      </c>
      <c r="AE125" s="36">
        <v>-36.450000000000003</v>
      </c>
      <c r="AF125" s="36">
        <v>-31.05</v>
      </c>
      <c r="AG125" s="36">
        <v>18.899999999999999</v>
      </c>
      <c r="AH125" s="36">
        <v>23.28</v>
      </c>
      <c r="AI125" s="36">
        <v>23.03</v>
      </c>
      <c r="AJ125" s="36">
        <v>27.56</v>
      </c>
      <c r="AK125" s="36">
        <v>24.99</v>
      </c>
      <c r="AL125" s="36">
        <v>-5.5</v>
      </c>
      <c r="AM125" s="36">
        <v>-15.69</v>
      </c>
      <c r="AN125" s="36">
        <v>-25.6</v>
      </c>
      <c r="AO125" s="36">
        <v>-29.64</v>
      </c>
      <c r="AP125" s="36">
        <v>-31.91</v>
      </c>
      <c r="AQ125" s="36">
        <v>-33.340000000000003</v>
      </c>
    </row>
    <row r="126" spans="1:67" s="32" customFormat="1">
      <c r="A126" s="12"/>
      <c r="B126" s="12"/>
      <c r="C126" s="8" t="s">
        <v>133</v>
      </c>
      <c r="D126" s="8"/>
      <c r="E126" s="31" t="s">
        <v>87</v>
      </c>
      <c r="F126" s="36">
        <v>0.11</v>
      </c>
      <c r="G126" s="36">
        <v>0.22</v>
      </c>
      <c r="H126" s="36">
        <v>0.32</v>
      </c>
      <c r="I126" s="36">
        <v>0.41</v>
      </c>
      <c r="J126" s="36">
        <v>0.56999999999999995</v>
      </c>
      <c r="K126" s="36">
        <v>0.78</v>
      </c>
      <c r="L126" s="36">
        <v>0.88</v>
      </c>
      <c r="M126" s="36">
        <v>0.87</v>
      </c>
      <c r="N126" s="36">
        <v>1.08</v>
      </c>
      <c r="O126" s="36">
        <v>1.26</v>
      </c>
      <c r="P126" s="36">
        <v>1.45</v>
      </c>
      <c r="Q126" s="36">
        <v>1.98</v>
      </c>
      <c r="R126" s="36">
        <v>2.58</v>
      </c>
      <c r="S126" s="36">
        <v>2.59</v>
      </c>
      <c r="T126" s="36">
        <v>2.6</v>
      </c>
      <c r="U126" s="36">
        <v>2.64</v>
      </c>
      <c r="V126" s="36">
        <v>2.71</v>
      </c>
      <c r="W126" s="36">
        <v>2.78</v>
      </c>
      <c r="X126" s="36">
        <v>2.85</v>
      </c>
      <c r="Y126" s="36">
        <v>2.9</v>
      </c>
      <c r="Z126" s="36">
        <v>2.96</v>
      </c>
      <c r="AA126" s="36">
        <v>3.02</v>
      </c>
      <c r="AB126" s="36">
        <v>3.08</v>
      </c>
      <c r="AC126" s="36">
        <v>3.14</v>
      </c>
      <c r="AD126" s="36">
        <v>3.21</v>
      </c>
      <c r="AE126" s="36">
        <v>3.28</v>
      </c>
      <c r="AF126" s="36">
        <v>3.35</v>
      </c>
      <c r="AG126" s="36">
        <v>3.39</v>
      </c>
      <c r="AH126" s="36">
        <v>3.55</v>
      </c>
      <c r="AI126" s="36">
        <v>3.57</v>
      </c>
      <c r="AJ126" s="36">
        <v>3.86</v>
      </c>
      <c r="AK126" s="36">
        <v>3.61</v>
      </c>
      <c r="AL126" s="36">
        <v>3.66</v>
      </c>
      <c r="AM126" s="36">
        <v>3.72</v>
      </c>
      <c r="AN126" s="36">
        <v>3.77</v>
      </c>
      <c r="AO126" s="36">
        <v>3.83</v>
      </c>
      <c r="AP126" s="36">
        <v>3.88</v>
      </c>
      <c r="AQ126" s="36">
        <v>3.94</v>
      </c>
      <c r="AR126"/>
      <c r="AS126"/>
      <c r="AT126"/>
      <c r="AU126"/>
      <c r="AV126"/>
      <c r="AW126"/>
      <c r="AX126"/>
      <c r="AY126"/>
      <c r="AZ126"/>
      <c r="BA126"/>
      <c r="BB126"/>
      <c r="BC126"/>
      <c r="BD126"/>
      <c r="BE126"/>
      <c r="BF126"/>
      <c r="BG126"/>
      <c r="BH126"/>
      <c r="BI126"/>
      <c r="BJ126"/>
      <c r="BK126"/>
      <c r="BL126"/>
      <c r="BM126"/>
      <c r="BN126"/>
      <c r="BO126"/>
    </row>
    <row r="127" spans="1:67">
      <c r="A127" s="12"/>
      <c r="B127" s="12"/>
      <c r="C127" s="8" t="s">
        <v>134</v>
      </c>
      <c r="D127" s="8"/>
      <c r="E127" s="31" t="s">
        <v>87</v>
      </c>
      <c r="F127" s="36">
        <v>-0.05</v>
      </c>
      <c r="G127" s="36">
        <v>-0.04</v>
      </c>
      <c r="H127" s="36">
        <v>-0.08</v>
      </c>
      <c r="I127" s="36">
        <v>-0.11</v>
      </c>
      <c r="J127" s="36">
        <v>-0.14000000000000001</v>
      </c>
      <c r="K127" s="36">
        <v>-0.15</v>
      </c>
      <c r="L127" s="36">
        <v>-0.16</v>
      </c>
      <c r="M127" s="36">
        <v>-0.49</v>
      </c>
      <c r="N127" s="36">
        <v>-0.83</v>
      </c>
      <c r="O127" s="36">
        <v>-1.18</v>
      </c>
      <c r="P127" s="36">
        <v>-1.43</v>
      </c>
      <c r="Q127" s="36">
        <v>-1.68</v>
      </c>
      <c r="R127" s="36">
        <v>-1.93</v>
      </c>
      <c r="S127" s="36">
        <v>-2.15</v>
      </c>
      <c r="T127" s="36">
        <v>-2.15</v>
      </c>
      <c r="U127" s="36">
        <v>-1.97</v>
      </c>
      <c r="V127" s="36">
        <v>-2.04</v>
      </c>
      <c r="W127" s="36">
        <v>-1.93</v>
      </c>
      <c r="X127" s="36">
        <v>-1.74</v>
      </c>
      <c r="Y127" s="36">
        <v>-1.7</v>
      </c>
      <c r="Z127" s="36">
        <v>-1.67</v>
      </c>
      <c r="AA127" s="36">
        <v>-1.68</v>
      </c>
      <c r="AB127" s="36">
        <v>-1.75</v>
      </c>
      <c r="AC127" s="36">
        <v>-1.57</v>
      </c>
      <c r="AD127" s="36">
        <v>-1.91</v>
      </c>
      <c r="AE127" s="36">
        <v>-2.36</v>
      </c>
      <c r="AF127" s="36">
        <v>-2.44</v>
      </c>
      <c r="AG127" s="36">
        <v>-1.88</v>
      </c>
      <c r="AH127" s="36">
        <v>-1.75</v>
      </c>
      <c r="AI127" s="36">
        <v>-1.67</v>
      </c>
      <c r="AJ127" s="36">
        <v>-1.5</v>
      </c>
      <c r="AK127" s="36">
        <v>-1.37</v>
      </c>
      <c r="AL127" s="36">
        <v>-1.63</v>
      </c>
      <c r="AM127" s="36">
        <v>-1.68</v>
      </c>
      <c r="AN127" s="36">
        <v>-1.54</v>
      </c>
      <c r="AO127" s="36">
        <v>-1.45</v>
      </c>
      <c r="AP127" s="36">
        <v>-1.33</v>
      </c>
      <c r="AQ127" s="36">
        <v>-1.24</v>
      </c>
    </row>
    <row r="128" spans="1:67">
      <c r="A128" s="12"/>
      <c r="B128" s="12"/>
      <c r="C128" s="8" t="s">
        <v>135</v>
      </c>
      <c r="D128" s="8"/>
      <c r="E128" s="31" t="s">
        <v>87</v>
      </c>
      <c r="F128" s="36">
        <v>0</v>
      </c>
      <c r="G128" s="36">
        <v>0</v>
      </c>
      <c r="H128" s="36">
        <v>0</v>
      </c>
      <c r="I128" s="36">
        <v>0</v>
      </c>
      <c r="J128" s="36">
        <v>0</v>
      </c>
      <c r="K128" s="36">
        <v>0</v>
      </c>
      <c r="L128" s="36">
        <v>0</v>
      </c>
      <c r="M128" s="36">
        <v>0.01</v>
      </c>
      <c r="N128" s="36">
        <v>0.02</v>
      </c>
      <c r="O128" s="36">
        <v>0.03</v>
      </c>
      <c r="P128" s="36">
        <v>0.08</v>
      </c>
      <c r="Q128" s="36">
        <v>0.1</v>
      </c>
      <c r="R128" s="36">
        <v>0.48</v>
      </c>
      <c r="S128" s="36">
        <v>0.5</v>
      </c>
      <c r="T128" s="36">
        <v>0.43</v>
      </c>
      <c r="U128" s="36">
        <v>1</v>
      </c>
      <c r="V128" s="36">
        <v>0.5</v>
      </c>
      <c r="W128" s="36">
        <v>0.21</v>
      </c>
      <c r="X128" s="36">
        <v>0.1</v>
      </c>
      <c r="Y128" s="36">
        <v>0.05</v>
      </c>
      <c r="Z128" s="36">
        <v>0</v>
      </c>
      <c r="AA128" s="36">
        <v>0</v>
      </c>
      <c r="AB128" s="36">
        <v>0</v>
      </c>
      <c r="AC128" s="36">
        <v>0</v>
      </c>
      <c r="AD128" s="36">
        <v>0.08</v>
      </c>
      <c r="AE128" s="36">
        <v>0.26</v>
      </c>
      <c r="AF128" s="36">
        <v>0.14000000000000001</v>
      </c>
      <c r="AG128" s="36">
        <v>0</v>
      </c>
      <c r="AH128" s="36">
        <v>0</v>
      </c>
      <c r="AI128" s="36">
        <v>0</v>
      </c>
      <c r="AJ128" s="36">
        <v>0.01</v>
      </c>
      <c r="AK128" s="36">
        <v>0.36</v>
      </c>
      <c r="AL128" s="36">
        <v>0.09</v>
      </c>
      <c r="AM128" s="36">
        <v>0.28999999999999998</v>
      </c>
      <c r="AN128" s="36">
        <v>0.37</v>
      </c>
      <c r="AO128" s="36">
        <v>0.39</v>
      </c>
      <c r="AP128" s="36">
        <v>0.36</v>
      </c>
      <c r="AQ128" s="36">
        <v>0.31</v>
      </c>
    </row>
    <row r="129" spans="1:43">
      <c r="A129" s="12"/>
      <c r="B129" s="12"/>
      <c r="C129" s="8" t="s">
        <v>136</v>
      </c>
      <c r="D129" s="8"/>
      <c r="E129" s="31" t="s">
        <v>87</v>
      </c>
      <c r="F129" s="36">
        <v>0.56000000000000005</v>
      </c>
      <c r="G129" s="36">
        <v>0.77</v>
      </c>
      <c r="H129" s="36">
        <v>0.57999999999999996</v>
      </c>
      <c r="I129" s="36">
        <v>0.94</v>
      </c>
      <c r="J129" s="36">
        <v>0.76</v>
      </c>
      <c r="K129" s="36">
        <v>0.55000000000000004</v>
      </c>
      <c r="L129" s="36">
        <v>0.33</v>
      </c>
      <c r="M129" s="36">
        <v>0.12</v>
      </c>
      <c r="N129" s="36">
        <v>0.13</v>
      </c>
      <c r="O129" s="36">
        <v>0.12</v>
      </c>
      <c r="P129" s="36">
        <v>0.12</v>
      </c>
      <c r="Q129" s="36">
        <v>0.23</v>
      </c>
      <c r="R129" s="36">
        <v>0.01</v>
      </c>
      <c r="S129" s="36">
        <v>0.01</v>
      </c>
      <c r="T129" s="36">
        <v>0.01</v>
      </c>
      <c r="U129" s="36">
        <v>0.01</v>
      </c>
      <c r="V129" s="36">
        <v>0.01</v>
      </c>
      <c r="W129" s="36">
        <v>0.01</v>
      </c>
      <c r="X129" s="36">
        <v>0.01</v>
      </c>
      <c r="Y129" s="36">
        <v>0.01</v>
      </c>
      <c r="Z129" s="36">
        <v>0.01</v>
      </c>
      <c r="AA129" s="36">
        <v>0.01</v>
      </c>
      <c r="AB129" s="36">
        <v>0.01</v>
      </c>
      <c r="AC129" s="36">
        <v>0</v>
      </c>
      <c r="AD129" s="36">
        <v>0</v>
      </c>
      <c r="AE129" s="36">
        <v>0</v>
      </c>
      <c r="AF129" s="36">
        <v>0</v>
      </c>
      <c r="AG129" s="36">
        <v>0.02</v>
      </c>
      <c r="AH129" s="36">
        <v>0.02</v>
      </c>
      <c r="AI129" s="36">
        <v>0.02</v>
      </c>
      <c r="AJ129" s="36">
        <v>0.02</v>
      </c>
      <c r="AK129" s="36">
        <v>0.02</v>
      </c>
      <c r="AL129" s="36">
        <v>0.01</v>
      </c>
      <c r="AM129" s="36">
        <v>0</v>
      </c>
      <c r="AN129" s="36">
        <v>0</v>
      </c>
      <c r="AO129" s="36">
        <v>0</v>
      </c>
      <c r="AP129" s="36">
        <v>0</v>
      </c>
      <c r="AQ129" s="36">
        <v>0</v>
      </c>
    </row>
    <row r="130" spans="1:43">
      <c r="A130" s="12"/>
      <c r="B130" s="12"/>
      <c r="C130" s="8" t="s">
        <v>137</v>
      </c>
      <c r="D130" s="8"/>
      <c r="E130" s="31" t="s">
        <v>87</v>
      </c>
      <c r="F130" s="36">
        <v>-1.07</v>
      </c>
      <c r="G130" s="36">
        <v>-1.05</v>
      </c>
      <c r="H130" s="36">
        <v>-1.1499999999999999</v>
      </c>
      <c r="I130" s="36">
        <v>-1.34</v>
      </c>
      <c r="J130" s="36">
        <v>-1.41</v>
      </c>
      <c r="K130" s="36">
        <v>-1.48</v>
      </c>
      <c r="L130" s="36">
        <v>-1.51</v>
      </c>
      <c r="M130" s="36">
        <v>-1.9</v>
      </c>
      <c r="N130" s="36">
        <v>-1.82</v>
      </c>
      <c r="O130" s="36">
        <v>-1.85</v>
      </c>
      <c r="P130" s="36">
        <v>-1.84</v>
      </c>
      <c r="Q130" s="36">
        <v>-1.82</v>
      </c>
      <c r="R130" s="36">
        <v>-2.2999999999999998</v>
      </c>
      <c r="S130" s="36">
        <v>-2.25</v>
      </c>
      <c r="T130" s="36">
        <v>-2.21</v>
      </c>
      <c r="U130" s="36">
        <v>-2.63</v>
      </c>
      <c r="V130" s="36">
        <v>-2.59</v>
      </c>
      <c r="W130" s="36">
        <v>-2.5099999999999998</v>
      </c>
      <c r="X130" s="36">
        <v>-2.4700000000000002</v>
      </c>
      <c r="Y130" s="36">
        <v>-2.99</v>
      </c>
      <c r="Z130" s="36">
        <v>-3.03</v>
      </c>
      <c r="AA130" s="36">
        <v>-3.04</v>
      </c>
      <c r="AB130" s="36">
        <v>-3.64</v>
      </c>
      <c r="AC130" s="36">
        <v>-3.76</v>
      </c>
      <c r="AD130" s="36">
        <v>-4.12</v>
      </c>
      <c r="AE130" s="36">
        <v>-4.32</v>
      </c>
      <c r="AF130" s="36">
        <v>-4.3600000000000003</v>
      </c>
      <c r="AG130" s="36">
        <v>-4.29</v>
      </c>
      <c r="AH130" s="36">
        <v>-4.22</v>
      </c>
      <c r="AI130" s="36">
        <v>-4.25</v>
      </c>
      <c r="AJ130" s="36">
        <v>-4.13</v>
      </c>
      <c r="AK130" s="36">
        <v>-4.12</v>
      </c>
      <c r="AL130" s="36">
        <v>-4.41</v>
      </c>
      <c r="AM130" s="36">
        <v>-4.5999999999999996</v>
      </c>
      <c r="AN130" s="36">
        <v>-4.74</v>
      </c>
      <c r="AO130" s="36">
        <v>-4.8600000000000003</v>
      </c>
      <c r="AP130" s="36">
        <v>-4.88</v>
      </c>
      <c r="AQ130" s="36">
        <v>-4.92</v>
      </c>
    </row>
    <row r="131" spans="1:43">
      <c r="A131" s="12"/>
      <c r="B131" s="12"/>
      <c r="C131" s="8" t="s">
        <v>138</v>
      </c>
      <c r="D131" s="8"/>
      <c r="E131" s="31" t="s">
        <v>87</v>
      </c>
      <c r="F131" s="36">
        <v>34.369999999999997</v>
      </c>
      <c r="G131" s="36">
        <v>38.54</v>
      </c>
      <c r="H131" s="36">
        <v>46.01</v>
      </c>
      <c r="I131" s="36">
        <v>50.53</v>
      </c>
      <c r="J131" s="36">
        <v>54.65</v>
      </c>
      <c r="K131" s="36">
        <v>58.01</v>
      </c>
      <c r="L131" s="36">
        <v>57.95</v>
      </c>
      <c r="M131" s="36">
        <v>60.31</v>
      </c>
      <c r="N131" s="36">
        <v>61.68</v>
      </c>
      <c r="O131" s="36">
        <v>63.47</v>
      </c>
      <c r="P131" s="36">
        <v>65.37</v>
      </c>
      <c r="Q131" s="36">
        <v>66.239999999999995</v>
      </c>
      <c r="R131" s="36">
        <v>71.02</v>
      </c>
      <c r="S131" s="36">
        <v>76.47</v>
      </c>
      <c r="T131" s="36">
        <v>80.790000000000006</v>
      </c>
      <c r="U131" s="36">
        <v>86.77</v>
      </c>
      <c r="V131" s="36">
        <v>92.24</v>
      </c>
      <c r="W131" s="36">
        <v>97.97</v>
      </c>
      <c r="X131" s="36">
        <v>104.97</v>
      </c>
      <c r="Y131" s="36">
        <v>111.98</v>
      </c>
      <c r="Z131" s="36">
        <v>119.9</v>
      </c>
      <c r="AA131" s="36">
        <v>128.03</v>
      </c>
      <c r="AB131" s="36">
        <v>132.82</v>
      </c>
      <c r="AC131" s="36">
        <v>137.80000000000001</v>
      </c>
      <c r="AD131" s="36">
        <v>146.46</v>
      </c>
      <c r="AE131" s="36">
        <v>153.38999999999999</v>
      </c>
      <c r="AF131" s="36">
        <v>156.82</v>
      </c>
      <c r="AG131" s="36">
        <v>159.91</v>
      </c>
      <c r="AH131" s="36">
        <v>161.72</v>
      </c>
      <c r="AI131" s="36">
        <v>163.38</v>
      </c>
      <c r="AJ131" s="36">
        <v>163.58000000000001</v>
      </c>
      <c r="AK131" s="36">
        <v>167.57</v>
      </c>
      <c r="AL131" s="36">
        <v>171.09</v>
      </c>
      <c r="AM131" s="36">
        <v>174.78</v>
      </c>
      <c r="AN131" s="36">
        <v>176.92</v>
      </c>
      <c r="AO131" s="36">
        <v>179.75</v>
      </c>
      <c r="AP131" s="36">
        <v>180.85</v>
      </c>
      <c r="AQ131" s="36">
        <v>182.68</v>
      </c>
    </row>
    <row r="132" spans="1:43">
      <c r="A132" s="12"/>
      <c r="B132" s="12"/>
      <c r="C132" s="8" t="s">
        <v>139</v>
      </c>
      <c r="D132" s="8"/>
      <c r="E132" s="31" t="s">
        <v>87</v>
      </c>
      <c r="F132" s="36">
        <v>49.6</v>
      </c>
      <c r="G132" s="36">
        <v>59.16</v>
      </c>
      <c r="H132" s="36">
        <v>86.36</v>
      </c>
      <c r="I132" s="36">
        <v>115</v>
      </c>
      <c r="J132" s="36">
        <v>150.34</v>
      </c>
      <c r="K132" s="36">
        <v>179.06</v>
      </c>
      <c r="L132" s="36">
        <v>199.83</v>
      </c>
      <c r="M132" s="36">
        <v>219.58</v>
      </c>
      <c r="N132" s="36">
        <v>229.08</v>
      </c>
      <c r="O132" s="36">
        <v>237.25</v>
      </c>
      <c r="P132" s="36">
        <v>244.43</v>
      </c>
      <c r="Q132" s="36">
        <v>252.11</v>
      </c>
      <c r="R132" s="36">
        <v>260.83999999999997</v>
      </c>
      <c r="S132" s="36">
        <v>272.72000000000003</v>
      </c>
      <c r="T132" s="36">
        <v>288.83999999999997</v>
      </c>
      <c r="U132" s="36">
        <v>308.39</v>
      </c>
      <c r="V132" s="36">
        <v>326.29000000000002</v>
      </c>
      <c r="W132" s="36">
        <v>343.35</v>
      </c>
      <c r="X132" s="36">
        <v>368.5</v>
      </c>
      <c r="Y132" s="36">
        <v>394.72</v>
      </c>
      <c r="Z132" s="36">
        <v>401.51</v>
      </c>
      <c r="AA132" s="36">
        <v>416.49</v>
      </c>
      <c r="AB132" s="36">
        <v>435.18</v>
      </c>
      <c r="AC132" s="36">
        <v>454.91</v>
      </c>
      <c r="AD132" s="36">
        <v>484.75</v>
      </c>
      <c r="AE132" s="36">
        <v>518.04999999999995</v>
      </c>
      <c r="AF132" s="36">
        <v>535.25</v>
      </c>
      <c r="AG132" s="36">
        <v>553.49</v>
      </c>
      <c r="AH132" s="36">
        <v>549.4</v>
      </c>
      <c r="AI132" s="36">
        <v>548.02</v>
      </c>
      <c r="AJ132" s="36">
        <v>541.48</v>
      </c>
      <c r="AK132" s="36">
        <v>540.61</v>
      </c>
      <c r="AL132" s="36">
        <v>549.53</v>
      </c>
      <c r="AM132" s="36">
        <v>561.74</v>
      </c>
      <c r="AN132" s="36">
        <v>572.21</v>
      </c>
      <c r="AO132" s="36">
        <v>581.20000000000005</v>
      </c>
      <c r="AP132" s="36">
        <v>584</v>
      </c>
      <c r="AQ132" s="36">
        <v>584.39</v>
      </c>
    </row>
    <row r="133" spans="1:43">
      <c r="A133" s="37"/>
      <c r="B133" s="12"/>
      <c r="C133" s="8" t="s">
        <v>140</v>
      </c>
      <c r="D133" s="8"/>
      <c r="E133" s="31" t="s">
        <v>87</v>
      </c>
      <c r="F133" s="36">
        <v>5.74</v>
      </c>
      <c r="G133" s="36">
        <v>5.81</v>
      </c>
      <c r="H133" s="36">
        <v>5.84</v>
      </c>
      <c r="I133" s="36">
        <v>5.87</v>
      </c>
      <c r="J133" s="36">
        <v>5.85</v>
      </c>
      <c r="K133" s="36">
        <v>5.65</v>
      </c>
      <c r="L133" s="36">
        <v>5.39</v>
      </c>
      <c r="M133" s="36">
        <v>5.46</v>
      </c>
      <c r="N133" s="36">
        <v>5.65</v>
      </c>
      <c r="O133" s="36">
        <v>5.74</v>
      </c>
      <c r="P133" s="36">
        <v>5.9</v>
      </c>
      <c r="Q133" s="36">
        <v>6.12</v>
      </c>
      <c r="R133" s="36">
        <v>6.17</v>
      </c>
      <c r="S133" s="36">
        <v>6.2</v>
      </c>
      <c r="T133" s="36">
        <v>6.22</v>
      </c>
      <c r="U133" s="36">
        <v>6.22</v>
      </c>
      <c r="V133" s="36">
        <v>6.22</v>
      </c>
      <c r="W133" s="36">
        <v>6.24</v>
      </c>
      <c r="X133" s="36">
        <v>6.22</v>
      </c>
      <c r="Y133" s="36">
        <v>6.22</v>
      </c>
      <c r="Z133" s="36">
        <v>6.22</v>
      </c>
      <c r="AA133" s="36">
        <v>6.24</v>
      </c>
      <c r="AB133" s="36">
        <v>6.22</v>
      </c>
      <c r="AC133" s="36">
        <v>6.22</v>
      </c>
      <c r="AD133" s="36">
        <v>6.22</v>
      </c>
      <c r="AE133" s="36">
        <v>6.24</v>
      </c>
      <c r="AF133" s="36">
        <v>6.22</v>
      </c>
      <c r="AG133" s="36">
        <v>6.22</v>
      </c>
      <c r="AH133" s="36">
        <v>6.22</v>
      </c>
      <c r="AI133" s="36">
        <v>6.24</v>
      </c>
      <c r="AJ133" s="36">
        <v>6.22</v>
      </c>
      <c r="AK133" s="36">
        <v>6.22</v>
      </c>
      <c r="AL133" s="36">
        <v>6.22</v>
      </c>
      <c r="AM133" s="36">
        <v>6.24</v>
      </c>
      <c r="AN133" s="36">
        <v>6.22</v>
      </c>
      <c r="AO133" s="36">
        <v>6.22</v>
      </c>
      <c r="AP133" s="36">
        <v>6.22</v>
      </c>
      <c r="AQ133" s="36">
        <v>6.24</v>
      </c>
    </row>
    <row r="134" spans="1:43">
      <c r="A134" s="12"/>
      <c r="B134" s="12"/>
      <c r="C134" s="8" t="s">
        <v>141</v>
      </c>
      <c r="D134" s="8"/>
      <c r="E134" s="31" t="s">
        <v>87</v>
      </c>
      <c r="F134" s="36">
        <v>0</v>
      </c>
      <c r="G134" s="36">
        <v>0</v>
      </c>
      <c r="H134" s="36">
        <v>0</v>
      </c>
      <c r="I134" s="36">
        <v>0</v>
      </c>
      <c r="J134" s="36">
        <v>0</v>
      </c>
      <c r="K134" s="36">
        <v>0</v>
      </c>
      <c r="L134" s="36">
        <v>0</v>
      </c>
      <c r="M134" s="36">
        <v>0.59</v>
      </c>
      <c r="N134" s="36">
        <v>3.93</v>
      </c>
      <c r="O134" s="36">
        <v>7.08</v>
      </c>
      <c r="P134" s="36">
        <v>7.05</v>
      </c>
      <c r="Q134" s="36">
        <v>10.09</v>
      </c>
      <c r="R134" s="36">
        <v>13.31</v>
      </c>
      <c r="S134" s="36">
        <v>17.34</v>
      </c>
      <c r="T134" s="36">
        <v>17.59</v>
      </c>
      <c r="U134" s="36">
        <v>19.97</v>
      </c>
      <c r="V134" s="36">
        <v>21.58</v>
      </c>
      <c r="W134" s="36">
        <v>28.18</v>
      </c>
      <c r="X134" s="36">
        <v>27.9</v>
      </c>
      <c r="Y134" s="36">
        <v>27.59</v>
      </c>
      <c r="Z134" s="36">
        <v>37.82</v>
      </c>
      <c r="AA134" s="36">
        <v>38.130000000000003</v>
      </c>
      <c r="AB134" s="36">
        <v>36.909999999999997</v>
      </c>
      <c r="AC134" s="36">
        <v>45.36</v>
      </c>
      <c r="AD134" s="36">
        <v>42.58</v>
      </c>
      <c r="AE134" s="36">
        <v>47.78</v>
      </c>
      <c r="AF134" s="36">
        <v>51.44</v>
      </c>
      <c r="AG134" s="36">
        <v>60.02</v>
      </c>
      <c r="AH134" s="36">
        <v>61.2</v>
      </c>
      <c r="AI134" s="36">
        <v>62.88</v>
      </c>
      <c r="AJ134" s="36">
        <v>65</v>
      </c>
      <c r="AK134" s="36">
        <v>65.709999999999994</v>
      </c>
      <c r="AL134" s="36">
        <v>60.84</v>
      </c>
      <c r="AM134" s="36">
        <v>57.5</v>
      </c>
      <c r="AN134" s="36">
        <v>55.72</v>
      </c>
      <c r="AO134" s="36">
        <v>48.04</v>
      </c>
      <c r="AP134" s="36">
        <v>46.15</v>
      </c>
      <c r="AQ134" s="36">
        <v>45.32</v>
      </c>
    </row>
    <row r="135" spans="1:43">
      <c r="A135" s="12"/>
      <c r="B135" s="12"/>
      <c r="C135" s="8" t="s">
        <v>142</v>
      </c>
      <c r="D135" s="8"/>
      <c r="E135" s="31" t="s">
        <v>87</v>
      </c>
      <c r="F135" s="36">
        <v>49.92</v>
      </c>
      <c r="G135" s="36">
        <v>49.98</v>
      </c>
      <c r="H135" s="36">
        <v>45.68</v>
      </c>
      <c r="I135" s="36">
        <v>42.38</v>
      </c>
      <c r="J135" s="36">
        <v>32.69</v>
      </c>
      <c r="K135" s="36">
        <v>23.16</v>
      </c>
      <c r="L135" s="36">
        <v>19.71</v>
      </c>
      <c r="M135" s="36">
        <v>18.52</v>
      </c>
      <c r="N135" s="36">
        <v>18.62</v>
      </c>
      <c r="O135" s="36">
        <v>17.82</v>
      </c>
      <c r="P135" s="36">
        <v>17.84</v>
      </c>
      <c r="Q135" s="36">
        <v>17.29</v>
      </c>
      <c r="R135" s="36">
        <v>16.87</v>
      </c>
      <c r="S135" s="36">
        <v>14.57</v>
      </c>
      <c r="T135" s="36">
        <v>14.92</v>
      </c>
      <c r="U135" s="36">
        <v>16.5</v>
      </c>
      <c r="V135" s="36">
        <v>18.11</v>
      </c>
      <c r="W135" s="36">
        <v>18.670000000000002</v>
      </c>
      <c r="X135" s="36">
        <v>16.84</v>
      </c>
      <c r="Y135" s="36">
        <v>14.79</v>
      </c>
      <c r="Z135" s="36">
        <v>13.15</v>
      </c>
      <c r="AA135" s="36">
        <v>11.36</v>
      </c>
      <c r="AB135" s="36">
        <v>9.09</v>
      </c>
      <c r="AC135" s="36">
        <v>7.12</v>
      </c>
      <c r="AD135" s="36">
        <v>4.99</v>
      </c>
      <c r="AE135" s="36">
        <v>3.09</v>
      </c>
      <c r="AF135" s="36">
        <v>1.61</v>
      </c>
      <c r="AG135" s="36">
        <v>0</v>
      </c>
      <c r="AH135" s="36">
        <v>0</v>
      </c>
      <c r="AI135" s="36">
        <v>0</v>
      </c>
      <c r="AJ135" s="36">
        <v>0</v>
      </c>
      <c r="AK135" s="36">
        <v>0</v>
      </c>
      <c r="AL135" s="36">
        <v>0</v>
      </c>
      <c r="AM135" s="36">
        <v>0</v>
      </c>
      <c r="AN135" s="36">
        <v>0</v>
      </c>
      <c r="AO135" s="36">
        <v>0</v>
      </c>
      <c r="AP135" s="36">
        <v>0</v>
      </c>
      <c r="AQ135" s="36">
        <v>0</v>
      </c>
    </row>
    <row r="136" spans="1:43">
      <c r="A136" s="37"/>
      <c r="B136" s="12"/>
      <c r="C136" s="8" t="s">
        <v>143</v>
      </c>
      <c r="D136" s="8"/>
      <c r="E136" s="31" t="s">
        <v>87</v>
      </c>
      <c r="F136" s="36">
        <v>12.76</v>
      </c>
      <c r="G136" s="36">
        <v>16.5</v>
      </c>
      <c r="H136" s="36">
        <v>20.05</v>
      </c>
      <c r="I136" s="36">
        <v>24.66</v>
      </c>
      <c r="J136" s="36">
        <v>28.28</v>
      </c>
      <c r="K136" s="36">
        <v>31.73</v>
      </c>
      <c r="L136" s="36">
        <v>34.659999999999997</v>
      </c>
      <c r="M136" s="36">
        <v>40.15</v>
      </c>
      <c r="N136" s="36">
        <v>44.95</v>
      </c>
      <c r="O136" s="36">
        <v>51.79</v>
      </c>
      <c r="P136" s="36">
        <v>56.44</v>
      </c>
      <c r="Q136" s="36">
        <v>60.45</v>
      </c>
      <c r="R136" s="36">
        <v>64.36</v>
      </c>
      <c r="S136" s="36">
        <v>65.510000000000005</v>
      </c>
      <c r="T136" s="36">
        <v>66.510000000000005</v>
      </c>
      <c r="U136" s="36">
        <v>67.8</v>
      </c>
      <c r="V136" s="36">
        <v>68.77</v>
      </c>
      <c r="W136" s="36">
        <v>69.8</v>
      </c>
      <c r="X136" s="36">
        <v>70.3</v>
      </c>
      <c r="Y136" s="36">
        <v>70.98</v>
      </c>
      <c r="Z136" s="36">
        <v>71.739999999999995</v>
      </c>
      <c r="AA136" s="36">
        <v>72.739999999999995</v>
      </c>
      <c r="AB136" s="36">
        <v>74.989999999999995</v>
      </c>
      <c r="AC136" s="36">
        <v>77.88</v>
      </c>
      <c r="AD136" s="36">
        <v>79.3</v>
      </c>
      <c r="AE136" s="36">
        <v>80.66</v>
      </c>
      <c r="AF136" s="36">
        <v>81.58</v>
      </c>
      <c r="AG136" s="36">
        <v>82.86</v>
      </c>
      <c r="AH136" s="36">
        <v>83.19</v>
      </c>
      <c r="AI136" s="36">
        <v>83.96</v>
      </c>
      <c r="AJ136" s="36">
        <v>84.08</v>
      </c>
      <c r="AK136" s="36">
        <v>84.89</v>
      </c>
      <c r="AL136" s="36">
        <v>85.75</v>
      </c>
      <c r="AM136" s="36">
        <v>86.89</v>
      </c>
      <c r="AN136" s="36">
        <v>87.41</v>
      </c>
      <c r="AO136" s="36">
        <v>88.46</v>
      </c>
      <c r="AP136" s="36">
        <v>89.4</v>
      </c>
      <c r="AQ136" s="36">
        <v>90.4</v>
      </c>
    </row>
    <row r="137" spans="1:43">
      <c r="A137" s="37"/>
      <c r="B137" s="12"/>
      <c r="C137" s="8" t="s">
        <v>144</v>
      </c>
      <c r="D137" s="8"/>
      <c r="E137" s="31" t="s">
        <v>87</v>
      </c>
      <c r="F137" s="36">
        <v>9.27</v>
      </c>
      <c r="G137" s="36">
        <v>9.2899999999999991</v>
      </c>
      <c r="H137" s="36">
        <v>9.58</v>
      </c>
      <c r="I137" s="36">
        <v>9.58</v>
      </c>
      <c r="J137" s="36">
        <v>9.58</v>
      </c>
      <c r="K137" s="36">
        <v>9.6</v>
      </c>
      <c r="L137" s="36">
        <v>9.58</v>
      </c>
      <c r="M137" s="36">
        <v>9.58</v>
      </c>
      <c r="N137" s="36">
        <v>9.58</v>
      </c>
      <c r="O137" s="36">
        <v>9.6</v>
      </c>
      <c r="P137" s="36">
        <v>9.58</v>
      </c>
      <c r="Q137" s="36">
        <v>9.58</v>
      </c>
      <c r="R137" s="36">
        <v>0</v>
      </c>
      <c r="S137" s="36">
        <v>0</v>
      </c>
      <c r="T137" s="36">
        <v>0</v>
      </c>
      <c r="U137" s="36">
        <v>0</v>
      </c>
      <c r="V137" s="36">
        <v>0</v>
      </c>
      <c r="W137" s="36">
        <v>0</v>
      </c>
      <c r="X137" s="36">
        <v>0</v>
      </c>
      <c r="Y137" s="36">
        <v>0</v>
      </c>
      <c r="Z137" s="36">
        <v>0</v>
      </c>
      <c r="AA137" s="36">
        <v>0</v>
      </c>
      <c r="AB137" s="36">
        <v>0</v>
      </c>
      <c r="AC137" s="36">
        <v>0</v>
      </c>
      <c r="AD137" s="36">
        <v>0</v>
      </c>
      <c r="AE137" s="36">
        <v>0</v>
      </c>
      <c r="AF137" s="36">
        <v>0</v>
      </c>
      <c r="AG137" s="36">
        <v>0</v>
      </c>
      <c r="AH137" s="36">
        <v>0</v>
      </c>
      <c r="AI137" s="36">
        <v>0</v>
      </c>
      <c r="AJ137" s="36">
        <v>0</v>
      </c>
      <c r="AK137" s="36">
        <v>0</v>
      </c>
      <c r="AL137" s="36">
        <v>0</v>
      </c>
      <c r="AM137" s="36">
        <v>0</v>
      </c>
      <c r="AN137" s="36">
        <v>0</v>
      </c>
      <c r="AO137" s="36">
        <v>0</v>
      </c>
      <c r="AP137" s="36">
        <v>0</v>
      </c>
      <c r="AQ137" s="36">
        <v>0</v>
      </c>
    </row>
    <row r="138" spans="1:43">
      <c r="A138" s="37"/>
      <c r="B138" s="12"/>
      <c r="C138" s="8" t="s">
        <v>145</v>
      </c>
      <c r="D138" s="8"/>
      <c r="E138" s="31" t="s">
        <v>87</v>
      </c>
      <c r="F138" s="36">
        <v>0</v>
      </c>
      <c r="G138" s="36">
        <v>0</v>
      </c>
      <c r="H138" s="36">
        <v>0.01</v>
      </c>
      <c r="I138" s="36">
        <v>0.03</v>
      </c>
      <c r="J138" s="36">
        <v>0.03</v>
      </c>
      <c r="K138" s="36">
        <v>0.71</v>
      </c>
      <c r="L138" s="36">
        <v>1.86</v>
      </c>
      <c r="M138" s="36">
        <v>2.27</v>
      </c>
      <c r="N138" s="36">
        <v>2.5099999999999998</v>
      </c>
      <c r="O138" s="36">
        <v>3.28</v>
      </c>
      <c r="P138" s="36">
        <v>3.4</v>
      </c>
      <c r="Q138" s="36">
        <v>3.96</v>
      </c>
      <c r="R138" s="36">
        <v>5.39</v>
      </c>
      <c r="S138" s="36">
        <v>5.76</v>
      </c>
      <c r="T138" s="36">
        <v>5.31</v>
      </c>
      <c r="U138" s="36">
        <v>3.5</v>
      </c>
      <c r="V138" s="36">
        <v>3.46</v>
      </c>
      <c r="W138" s="36">
        <v>3.13</v>
      </c>
      <c r="X138" s="36">
        <v>2.41</v>
      </c>
      <c r="Y138" s="36">
        <v>3.01</v>
      </c>
      <c r="Z138" s="36">
        <v>3.21</v>
      </c>
      <c r="AA138" s="36">
        <v>2.76</v>
      </c>
      <c r="AB138" s="36">
        <v>3.58</v>
      </c>
      <c r="AC138" s="36">
        <v>4.78</v>
      </c>
      <c r="AD138" s="36">
        <v>6.07</v>
      </c>
      <c r="AE138" s="36">
        <v>7.66</v>
      </c>
      <c r="AF138" s="36">
        <v>8.0500000000000007</v>
      </c>
      <c r="AG138" s="36">
        <v>7.45</v>
      </c>
      <c r="AH138" s="36">
        <v>8.23</v>
      </c>
      <c r="AI138" s="36">
        <v>9.2899999999999991</v>
      </c>
      <c r="AJ138" s="36">
        <v>10.14</v>
      </c>
      <c r="AK138" s="36">
        <v>10.67</v>
      </c>
      <c r="AL138" s="36">
        <v>10.81</v>
      </c>
      <c r="AM138" s="36">
        <v>11.59</v>
      </c>
      <c r="AN138" s="36">
        <v>12.2</v>
      </c>
      <c r="AO138" s="36">
        <v>12.7</v>
      </c>
      <c r="AP138" s="36">
        <v>12.89</v>
      </c>
      <c r="AQ138" s="36">
        <v>12.95</v>
      </c>
    </row>
    <row r="139" spans="1:43">
      <c r="A139" s="37"/>
      <c r="B139" s="12"/>
      <c r="C139" s="8" t="s">
        <v>146</v>
      </c>
      <c r="D139" s="8"/>
      <c r="E139" s="31" t="s">
        <v>87</v>
      </c>
      <c r="F139" s="36">
        <v>0</v>
      </c>
      <c r="G139" s="36">
        <v>0</v>
      </c>
      <c r="H139" s="36">
        <v>4.05</v>
      </c>
      <c r="I139" s="36">
        <v>10.55</v>
      </c>
      <c r="J139" s="36">
        <v>15.59</v>
      </c>
      <c r="K139" s="36">
        <v>22.5</v>
      </c>
      <c r="L139" s="36">
        <v>20.07</v>
      </c>
      <c r="M139" s="36">
        <v>24.11</v>
      </c>
      <c r="N139" s="36">
        <v>24.07</v>
      </c>
      <c r="O139" s="36">
        <v>22.68</v>
      </c>
      <c r="P139" s="36">
        <v>22.96</v>
      </c>
      <c r="Q139" s="36">
        <v>21.27</v>
      </c>
      <c r="R139" s="36">
        <v>20.32</v>
      </c>
      <c r="S139" s="36">
        <v>19.11</v>
      </c>
      <c r="T139" s="36">
        <v>18.55</v>
      </c>
      <c r="U139" s="36">
        <v>18.510000000000002</v>
      </c>
      <c r="V139" s="36">
        <v>18.93</v>
      </c>
      <c r="W139" s="36">
        <v>17.71</v>
      </c>
      <c r="X139" s="36">
        <v>16.89</v>
      </c>
      <c r="Y139" s="36">
        <v>15.4</v>
      </c>
      <c r="Z139" s="36">
        <v>14.65</v>
      </c>
      <c r="AA139" s="36">
        <v>14.46</v>
      </c>
      <c r="AB139" s="36">
        <v>11.36</v>
      </c>
      <c r="AC139" s="36">
        <v>8.4499999999999993</v>
      </c>
      <c r="AD139" s="36">
        <v>6.09</v>
      </c>
      <c r="AE139" s="36">
        <v>2.5</v>
      </c>
      <c r="AF139" s="36">
        <v>2.48</v>
      </c>
      <c r="AG139" s="36">
        <v>0</v>
      </c>
      <c r="AH139" s="36">
        <v>0</v>
      </c>
      <c r="AI139" s="36">
        <v>0</v>
      </c>
      <c r="AJ139" s="36">
        <v>0</v>
      </c>
      <c r="AK139" s="36">
        <v>0</v>
      </c>
      <c r="AL139" s="36">
        <v>0</v>
      </c>
      <c r="AM139" s="36">
        <v>0</v>
      </c>
      <c r="AN139" s="36">
        <v>0</v>
      </c>
      <c r="AO139" s="36">
        <v>0</v>
      </c>
      <c r="AP139" s="36">
        <v>0</v>
      </c>
      <c r="AQ139" s="36">
        <v>0</v>
      </c>
    </row>
    <row r="140" spans="1:43">
      <c r="A140" s="37"/>
      <c r="B140" s="12"/>
      <c r="C140" s="8" t="s">
        <v>147</v>
      </c>
      <c r="D140" s="8"/>
      <c r="E140" s="31" t="s">
        <v>87</v>
      </c>
      <c r="F140" s="36">
        <v>85.96</v>
      </c>
      <c r="G140" s="36">
        <v>79.08</v>
      </c>
      <c r="H140" s="36">
        <v>60.04</v>
      </c>
      <c r="I140" s="36">
        <v>41.05</v>
      </c>
      <c r="J140" s="36">
        <v>32.25</v>
      </c>
      <c r="K140" s="36">
        <v>20.59</v>
      </c>
      <c r="L140" s="36">
        <v>14.88</v>
      </c>
      <c r="M140" s="36">
        <v>8.2799999999999994</v>
      </c>
      <c r="N140" s="36">
        <v>9.27</v>
      </c>
      <c r="O140" s="36">
        <v>8.3699999999999992</v>
      </c>
      <c r="P140" s="36">
        <v>9.16</v>
      </c>
      <c r="Q140" s="36">
        <v>6.37</v>
      </c>
      <c r="R140" s="36">
        <v>0.04</v>
      </c>
      <c r="S140" s="36">
        <v>0.04</v>
      </c>
      <c r="T140" s="36">
        <v>0.04</v>
      </c>
      <c r="U140" s="36">
        <v>0.05</v>
      </c>
      <c r="V140" s="36">
        <v>0.05</v>
      </c>
      <c r="W140" s="36">
        <v>0.05</v>
      </c>
      <c r="X140" s="36">
        <v>0.04</v>
      </c>
      <c r="Y140" s="36">
        <v>0.04</v>
      </c>
      <c r="Z140" s="36">
        <v>0.04</v>
      </c>
      <c r="AA140" s="36">
        <v>0.04</v>
      </c>
      <c r="AB140" s="36">
        <v>0.03</v>
      </c>
      <c r="AC140" s="36">
        <v>0.03</v>
      </c>
      <c r="AD140" s="36">
        <v>0.03</v>
      </c>
      <c r="AE140" s="36">
        <v>0.03</v>
      </c>
      <c r="AF140" s="36">
        <v>0.03</v>
      </c>
      <c r="AG140" s="36">
        <v>0.04</v>
      </c>
      <c r="AH140" s="36">
        <v>0.04</v>
      </c>
      <c r="AI140" s="36">
        <v>0.04</v>
      </c>
      <c r="AJ140" s="36">
        <v>0.05</v>
      </c>
      <c r="AK140" s="36">
        <v>0.05</v>
      </c>
      <c r="AL140" s="36">
        <v>0.03</v>
      </c>
      <c r="AM140" s="36">
        <v>0.03</v>
      </c>
      <c r="AN140" s="36">
        <v>0.02</v>
      </c>
      <c r="AO140" s="36">
        <v>0.02</v>
      </c>
      <c r="AP140" s="36">
        <v>0.01</v>
      </c>
      <c r="AQ140" s="36">
        <v>0.01</v>
      </c>
    </row>
    <row r="141" spans="1:43">
      <c r="A141" s="37"/>
      <c r="B141" s="12"/>
      <c r="C141" s="8" t="s">
        <v>148</v>
      </c>
      <c r="D141" s="8"/>
      <c r="E141" s="31" t="s">
        <v>87</v>
      </c>
      <c r="F141" s="36">
        <v>4.87</v>
      </c>
      <c r="G141" s="36">
        <v>2.39</v>
      </c>
      <c r="H141" s="36">
        <v>0</v>
      </c>
      <c r="I141" s="36">
        <v>0</v>
      </c>
      <c r="J141" s="36">
        <v>0</v>
      </c>
      <c r="K141" s="36">
        <v>0</v>
      </c>
      <c r="L141" s="36">
        <v>0</v>
      </c>
      <c r="M141" s="36">
        <v>0</v>
      </c>
      <c r="N141" s="36">
        <v>0</v>
      </c>
      <c r="O141" s="36">
        <v>0</v>
      </c>
      <c r="P141" s="36">
        <v>0</v>
      </c>
      <c r="Q141" s="36">
        <v>0</v>
      </c>
      <c r="R141" s="36">
        <v>0</v>
      </c>
      <c r="S141" s="36">
        <v>0</v>
      </c>
      <c r="T141" s="36">
        <v>0</v>
      </c>
      <c r="U141" s="36">
        <v>0</v>
      </c>
      <c r="V141" s="36">
        <v>0</v>
      </c>
      <c r="W141" s="36">
        <v>0</v>
      </c>
      <c r="X141" s="36">
        <v>0</v>
      </c>
      <c r="Y141" s="36">
        <v>0</v>
      </c>
      <c r="Z141" s="36">
        <v>0</v>
      </c>
      <c r="AA141" s="36">
        <v>0</v>
      </c>
      <c r="AB141" s="36">
        <v>0</v>
      </c>
      <c r="AC141" s="36">
        <v>0</v>
      </c>
      <c r="AD141" s="36">
        <v>0</v>
      </c>
      <c r="AE141" s="36">
        <v>0</v>
      </c>
      <c r="AF141" s="36">
        <v>0</v>
      </c>
      <c r="AG141" s="36">
        <v>0</v>
      </c>
      <c r="AH141" s="36">
        <v>0</v>
      </c>
      <c r="AI141" s="36">
        <v>0</v>
      </c>
      <c r="AJ141" s="36">
        <v>0</v>
      </c>
      <c r="AK141" s="36">
        <v>0</v>
      </c>
      <c r="AL141" s="36">
        <v>0</v>
      </c>
      <c r="AM141" s="36">
        <v>0</v>
      </c>
      <c r="AN141" s="36">
        <v>0</v>
      </c>
      <c r="AO141" s="36">
        <v>0</v>
      </c>
      <c r="AP141" s="36">
        <v>0</v>
      </c>
      <c r="AQ141" s="36">
        <v>0</v>
      </c>
    </row>
    <row r="142" spans="1:43">
      <c r="A142" s="37"/>
      <c r="B142" s="12"/>
      <c r="C142" s="8" t="s">
        <v>149</v>
      </c>
      <c r="D142" s="8"/>
      <c r="E142" s="31" t="s">
        <v>87</v>
      </c>
      <c r="F142" s="36">
        <v>37.82</v>
      </c>
      <c r="G142" s="36">
        <v>30.36</v>
      </c>
      <c r="H142" s="36">
        <v>22.94</v>
      </c>
      <c r="I142" s="36">
        <v>22.63</v>
      </c>
      <c r="J142" s="36">
        <v>14.73</v>
      </c>
      <c r="K142" s="36">
        <v>13.87</v>
      </c>
      <c r="L142" s="36">
        <v>25.92</v>
      </c>
      <c r="M142" s="36">
        <v>32.32</v>
      </c>
      <c r="N142" s="36">
        <v>32.32</v>
      </c>
      <c r="O142" s="36">
        <v>32.380000000000003</v>
      </c>
      <c r="P142" s="36">
        <v>32.380000000000003</v>
      </c>
      <c r="Q142" s="36">
        <v>38.93</v>
      </c>
      <c r="R142" s="36">
        <v>52.11</v>
      </c>
      <c r="S142" s="36">
        <v>58.82</v>
      </c>
      <c r="T142" s="36">
        <v>58.74</v>
      </c>
      <c r="U142" s="36">
        <v>54.92</v>
      </c>
      <c r="V142" s="36">
        <v>55.14</v>
      </c>
      <c r="W142" s="36">
        <v>55.67</v>
      </c>
      <c r="X142" s="36">
        <v>56</v>
      </c>
      <c r="Y142" s="36">
        <v>55.24</v>
      </c>
      <c r="Z142" s="36">
        <v>55.36</v>
      </c>
      <c r="AA142" s="36">
        <v>59.54</v>
      </c>
      <c r="AB142" s="36">
        <v>75.59</v>
      </c>
      <c r="AC142" s="36">
        <v>75.260000000000005</v>
      </c>
      <c r="AD142" s="36">
        <v>74.099999999999994</v>
      </c>
      <c r="AE142" s="36">
        <v>69.27</v>
      </c>
      <c r="AF142" s="36">
        <v>69.31</v>
      </c>
      <c r="AG142" s="36">
        <v>71.239999999999995</v>
      </c>
      <c r="AH142" s="36">
        <v>71.44</v>
      </c>
      <c r="AI142" s="36">
        <v>71.3</v>
      </c>
      <c r="AJ142" s="36">
        <v>71.430000000000007</v>
      </c>
      <c r="AK142" s="36">
        <v>71.53</v>
      </c>
      <c r="AL142" s="36">
        <v>94.06</v>
      </c>
      <c r="AM142" s="36">
        <v>92.84</v>
      </c>
      <c r="AN142" s="36">
        <v>92.03</v>
      </c>
      <c r="AO142" s="36">
        <v>91.39</v>
      </c>
      <c r="AP142" s="36">
        <v>90.74</v>
      </c>
      <c r="AQ142" s="36">
        <v>90.33</v>
      </c>
    </row>
    <row r="143" spans="1:43">
      <c r="A143" s="12"/>
      <c r="B143" s="34" t="s">
        <v>155</v>
      </c>
      <c r="F143" s="53"/>
    </row>
    <row r="144" spans="1:43">
      <c r="A144" s="12"/>
      <c r="B144" s="12"/>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row>
    <row r="145" spans="1:43">
      <c r="A145" s="29"/>
      <c r="B145" s="29"/>
      <c r="C145" s="29" t="s">
        <v>130</v>
      </c>
      <c r="D145" s="29"/>
      <c r="E145" s="29" t="s">
        <v>49</v>
      </c>
      <c r="F145" s="30">
        <v>2023</v>
      </c>
      <c r="G145" s="30">
        <v>2024</v>
      </c>
      <c r="H145" s="30">
        <v>2025</v>
      </c>
      <c r="I145" s="30">
        <v>2026</v>
      </c>
      <c r="J145" s="30">
        <v>2027</v>
      </c>
      <c r="K145" s="30">
        <v>2028</v>
      </c>
      <c r="L145" s="30">
        <v>2029</v>
      </c>
      <c r="M145" s="30">
        <v>2030</v>
      </c>
      <c r="N145" s="30">
        <v>2031</v>
      </c>
      <c r="O145" s="30">
        <v>2032</v>
      </c>
      <c r="P145" s="30">
        <v>2033</v>
      </c>
      <c r="Q145" s="30">
        <v>2034</v>
      </c>
      <c r="R145" s="30">
        <v>2035</v>
      </c>
      <c r="S145" s="30">
        <v>2036</v>
      </c>
      <c r="T145" s="30">
        <v>2037</v>
      </c>
      <c r="U145" s="30">
        <v>2038</v>
      </c>
      <c r="V145" s="30">
        <v>2039</v>
      </c>
      <c r="W145" s="30">
        <v>2040</v>
      </c>
      <c r="X145" s="30">
        <v>2041</v>
      </c>
      <c r="Y145" s="30">
        <v>2042</v>
      </c>
      <c r="Z145" s="30">
        <v>2043</v>
      </c>
      <c r="AA145" s="30">
        <v>2044</v>
      </c>
      <c r="AB145" s="30">
        <v>2045</v>
      </c>
      <c r="AC145" s="30">
        <v>2046</v>
      </c>
      <c r="AD145" s="30">
        <v>2047</v>
      </c>
      <c r="AE145" s="30">
        <v>2048</v>
      </c>
      <c r="AF145" s="30">
        <v>2049</v>
      </c>
      <c r="AG145" s="30">
        <v>2050</v>
      </c>
      <c r="AH145" s="30">
        <v>2051</v>
      </c>
      <c r="AI145" s="30">
        <v>2052</v>
      </c>
      <c r="AJ145" s="30">
        <v>2053</v>
      </c>
      <c r="AK145" s="30">
        <v>2054</v>
      </c>
      <c r="AL145" s="30">
        <v>2055</v>
      </c>
      <c r="AM145" s="30">
        <v>2056</v>
      </c>
      <c r="AN145" s="30">
        <v>2057</v>
      </c>
      <c r="AO145" s="30">
        <v>2058</v>
      </c>
      <c r="AP145" s="30">
        <v>2059</v>
      </c>
      <c r="AQ145" s="30">
        <v>2060</v>
      </c>
    </row>
    <row r="146" spans="1:43">
      <c r="A146" s="37"/>
      <c r="B146" s="12" t="s">
        <v>156</v>
      </c>
      <c r="C146" s="8" t="s" cm="1">
        <v>132</v>
      </c>
      <c r="D146" s="8"/>
      <c r="E146" s="31" t="s">
        <v>71</v>
      </c>
      <c r="F146" s="36">
        <f t="shared" ref="F146:AQ152" si="1">IFERROR((F125*1000)/(8760*F62),0)</f>
        <v>0.32960943387861863</v>
      </c>
      <c r="G146" s="36">
        <f t="shared" si="1"/>
        <v>0.29488654188016311</v>
      </c>
      <c r="H146" s="36">
        <f t="shared" si="1"/>
        <v>0.24030039344073978</v>
      </c>
      <c r="I146" s="36">
        <f t="shared" si="1"/>
        <v>0.1525659802992447</v>
      </c>
      <c r="J146" s="36">
        <f t="shared" si="1"/>
        <v>7.524195169581574E-2</v>
      </c>
      <c r="K146" s="36">
        <f t="shared" si="1"/>
        <v>3.3026047500071794E-3</v>
      </c>
      <c r="L146" s="36">
        <f t="shared" si="1"/>
        <v>-8.098561213061084E-2</v>
      </c>
      <c r="M146" s="36">
        <f t="shared" si="1"/>
        <v>-0.14553200173464961</v>
      </c>
      <c r="N146" s="36">
        <f t="shared" si="1"/>
        <v>-0.18271217570980333</v>
      </c>
      <c r="O146" s="36">
        <f t="shared" si="1"/>
        <v>-0.19725262110660444</v>
      </c>
      <c r="P146" s="36">
        <f t="shared" si="1"/>
        <v>-0.2029284967220224</v>
      </c>
      <c r="Q146" s="36">
        <f t="shared" si="1"/>
        <v>-0.22467539093390473</v>
      </c>
      <c r="R146" s="36">
        <f t="shared" si="1"/>
        <v>-0.20503303487155941</v>
      </c>
      <c r="S146" s="36">
        <f t="shared" si="1"/>
        <v>-0.22422897375066964</v>
      </c>
      <c r="T146" s="36">
        <f t="shared" si="1"/>
        <v>-0.20911456340399479</v>
      </c>
      <c r="U146" s="36">
        <f t="shared" si="1"/>
        <v>-0.18315859289303843</v>
      </c>
      <c r="V146" s="36">
        <f t="shared" si="1"/>
        <v>-0.15171806841662203</v>
      </c>
      <c r="W146" s="36">
        <f t="shared" si="1"/>
        <v>-0.12990740032142037</v>
      </c>
      <c r="X146" s="36">
        <f t="shared" si="1"/>
        <v>-0.10299482156067447</v>
      </c>
      <c r="Y146" s="36">
        <f t="shared" si="1"/>
        <v>-9.9359710211474203E-2</v>
      </c>
      <c r="Z146" s="36">
        <f t="shared" si="1"/>
        <v>-6.8046733501696391E-2</v>
      </c>
      <c r="AA146" s="36">
        <f t="shared" si="1"/>
        <v>-5.6439886737583225E-2</v>
      </c>
      <c r="AB146" s="36">
        <f t="shared" si="1"/>
        <v>-0.11000994872579781</v>
      </c>
      <c r="AC146" s="36">
        <f t="shared" si="1"/>
        <v>-0.15331241549960462</v>
      </c>
      <c r="AD146" s="36">
        <f t="shared" si="1"/>
        <v>-0.20311981837198032</v>
      </c>
      <c r="AE146" s="36">
        <f t="shared" si="1"/>
        <v>-0.23245580469885974</v>
      </c>
      <c r="AF146" s="36">
        <f t="shared" si="1"/>
        <v>-0.19801790770643607</v>
      </c>
      <c r="AG146" s="36">
        <f t="shared" si="1"/>
        <v>0.12053263947348282</v>
      </c>
      <c r="AH146" s="36">
        <f t="shared" si="1"/>
        <v>0.14846560036733758</v>
      </c>
      <c r="AI146" s="36">
        <f t="shared" si="1"/>
        <v>0.14687125328435499</v>
      </c>
      <c r="AJ146" s="36">
        <f t="shared" si="1"/>
        <v>0.17576082242799929</v>
      </c>
      <c r="AK146" s="36">
        <f t="shared" si="1"/>
        <v>0.15937093441493838</v>
      </c>
      <c r="AL146" s="36">
        <f t="shared" si="1"/>
        <v>-3.5075635825616694E-2</v>
      </c>
      <c r="AM146" s="36">
        <f t="shared" si="1"/>
        <v>-0.10006122292798653</v>
      </c>
      <c r="AN146" s="36">
        <f t="shared" si="1"/>
        <v>-0.1632611412974159</v>
      </c>
      <c r="AO146" s="36">
        <f t="shared" si="1"/>
        <v>-0.18902579015841434</v>
      </c>
      <c r="AP146" s="36">
        <f t="shared" si="1"/>
        <v>-0.20350246167189612</v>
      </c>
      <c r="AQ146" s="36">
        <f t="shared" si="1"/>
        <v>-0.21262212698655647</v>
      </c>
    </row>
    <row r="147" spans="1:43">
      <c r="A147" s="37"/>
      <c r="B147" s="12"/>
      <c r="C147" s="8" t="s">
        <v>133</v>
      </c>
      <c r="D147" s="8"/>
      <c r="E147" s="31" t="s">
        <v>71</v>
      </c>
      <c r="F147" s="36">
        <f t="shared" si="1"/>
        <v>5.9795607740813217E-3</v>
      </c>
      <c r="G147" s="36">
        <f t="shared" si="1"/>
        <v>1.0005639542287472E-2</v>
      </c>
      <c r="H147" s="36">
        <f t="shared" si="1"/>
        <v>1.2596441505274759E-2</v>
      </c>
      <c r="I147" s="36">
        <f t="shared" si="1"/>
        <v>1.4097485833745944E-2</v>
      </c>
      <c r="J147" s="36">
        <f t="shared" si="1"/>
        <v>1.58317501583175E-2</v>
      </c>
      <c r="K147" s="36">
        <f t="shared" si="1"/>
        <v>1.5787428349363648E-2</v>
      </c>
      <c r="L147" s="36">
        <f t="shared" si="1"/>
        <v>1.4289704268074851E-2</v>
      </c>
      <c r="M147" s="36">
        <f t="shared" si="1"/>
        <v>1.2185897974619716E-2</v>
      </c>
      <c r="N147" s="36">
        <f t="shared" si="1"/>
        <v>1.301876148182436E-2</v>
      </c>
      <c r="O147" s="36">
        <f t="shared" si="1"/>
        <v>1.3305792454982068E-2</v>
      </c>
      <c r="P147" s="36">
        <f t="shared" si="1"/>
        <v>1.4015674356922195E-2</v>
      </c>
      <c r="Q147" s="36">
        <f t="shared" si="1"/>
        <v>1.7825504515794476E-2</v>
      </c>
      <c r="R147" s="36">
        <f t="shared" si="1"/>
        <v>2.1864925608404265E-2</v>
      </c>
      <c r="S147" s="36">
        <f t="shared" si="1"/>
        <v>2.1073563824420601E-2</v>
      </c>
      <c r="T147" s="36">
        <f t="shared" si="1"/>
        <v>2.0441022931682956E-2</v>
      </c>
      <c r="U147" s="36">
        <f t="shared" si="1"/>
        <v>2.0145044319097503E-2</v>
      </c>
      <c r="V147" s="36">
        <f t="shared" si="1"/>
        <v>2.0166931590196044E-2</v>
      </c>
      <c r="W147" s="36">
        <f t="shared" si="1"/>
        <v>2.0239260087596685E-2</v>
      </c>
      <c r="X147" s="36">
        <f t="shared" si="1"/>
        <v>2.0346620747556266E-2</v>
      </c>
      <c r="Y147" s="36">
        <f t="shared" si="1"/>
        <v>2.0347278937338804E-2</v>
      </c>
      <c r="Z147" s="36">
        <f t="shared" si="1"/>
        <v>2.0355394179457555E-2</v>
      </c>
      <c r="AA147" s="36">
        <f t="shared" si="1"/>
        <v>2.0351172281433797E-2</v>
      </c>
      <c r="AB147" s="36">
        <f t="shared" si="1"/>
        <v>2.0335348381491137E-2</v>
      </c>
      <c r="AC147" s="36">
        <f t="shared" si="1"/>
        <v>2.0320152414085878E-2</v>
      </c>
      <c r="AD147" s="36">
        <f t="shared" si="1"/>
        <v>2.0357686453576863E-2</v>
      </c>
      <c r="AE147" s="36">
        <f t="shared" si="1"/>
        <v>2.0360479812087669E-2</v>
      </c>
      <c r="AF147" s="36">
        <f t="shared" si="1"/>
        <v>2.0374005930964355E-2</v>
      </c>
      <c r="AG147" s="36">
        <f t="shared" si="1"/>
        <v>2.0367700072098052E-2</v>
      </c>
      <c r="AH147" s="36">
        <f t="shared" si="1"/>
        <v>2.0986594591015612E-2</v>
      </c>
      <c r="AI147" s="36">
        <f t="shared" si="1"/>
        <v>2.0771368326979737E-2</v>
      </c>
      <c r="AJ147" s="36">
        <f t="shared" si="1"/>
        <v>2.2109346181956483E-2</v>
      </c>
      <c r="AK147" s="36">
        <f t="shared" si="1"/>
        <v>2.0360694497085205E-2</v>
      </c>
      <c r="AL147" s="36">
        <f t="shared" si="1"/>
        <v>2.0331300203313002E-2</v>
      </c>
      <c r="AM147" s="36">
        <f t="shared" si="1"/>
        <v>2.0357504038666124E-2</v>
      </c>
      <c r="AN147" s="36">
        <f t="shared" si="1"/>
        <v>2.0329017326577842E-2</v>
      </c>
      <c r="AO147" s="36">
        <f t="shared" si="1"/>
        <v>2.0354497759410898E-2</v>
      </c>
      <c r="AP147" s="36">
        <f t="shared" si="1"/>
        <v>2.0326864361139226E-2</v>
      </c>
      <c r="AQ147" s="36">
        <f t="shared" si="1"/>
        <v>2.0351660158267733E-2</v>
      </c>
    </row>
    <row r="148" spans="1:43">
      <c r="A148" s="37"/>
      <c r="B148" s="12"/>
      <c r="C148" s="8" t="s">
        <v>134</v>
      </c>
      <c r="D148" s="8"/>
      <c r="E148" s="31" t="s">
        <v>71</v>
      </c>
      <c r="F148" s="36">
        <f t="shared" si="1"/>
        <v>-2.186882205776868E-3</v>
      </c>
      <c r="G148" s="36">
        <f t="shared" si="1"/>
        <v>-1.4314138074175864E-3</v>
      </c>
      <c r="H148" s="36">
        <f t="shared" si="1"/>
        <v>-1.4825357291110715E-3</v>
      </c>
      <c r="I148" s="36">
        <f t="shared" si="1"/>
        <v>-2.0384866275277233E-3</v>
      </c>
      <c r="J148" s="36">
        <f t="shared" si="1"/>
        <v>-2.4105181236526926E-3</v>
      </c>
      <c r="K148" s="36">
        <f t="shared" si="1"/>
        <v>-2.582697989627885E-3</v>
      </c>
      <c r="L148" s="36">
        <f t="shared" si="1"/>
        <v>-2.7548778556030773E-3</v>
      </c>
      <c r="M148" s="36">
        <f t="shared" si="1"/>
        <v>-5.3272450532724502E-3</v>
      </c>
      <c r="N148" s="36">
        <f t="shared" si="1"/>
        <v>-6.4807700716476464E-3</v>
      </c>
      <c r="O148" s="36">
        <f t="shared" si="1"/>
        <v>-7.1918417697294157E-3</v>
      </c>
      <c r="P148" s="36">
        <f t="shared" si="1"/>
        <v>-7.1471982982670799E-3</v>
      </c>
      <c r="Q148" s="36">
        <f t="shared" si="1"/>
        <v>-7.102993404363267E-3</v>
      </c>
      <c r="R148" s="36">
        <f t="shared" si="1"/>
        <v>-7.0277395439616057E-3</v>
      </c>
      <c r="S148" s="36">
        <f t="shared" si="1"/>
        <v>-6.903904077477859E-3</v>
      </c>
      <c r="T148" s="36">
        <f t="shared" si="1"/>
        <v>-6.8499522733557888E-3</v>
      </c>
      <c r="U148" s="36">
        <f t="shared" si="1"/>
        <v>-6.2747166503587734E-3</v>
      </c>
      <c r="V148" s="36">
        <f t="shared" si="1"/>
        <v>-6.1267222396413348E-3</v>
      </c>
      <c r="W148" s="36">
        <f t="shared" si="1"/>
        <v>-5.8548932953280978E-3</v>
      </c>
      <c r="X148" s="36">
        <f t="shared" si="1"/>
        <v>-5.2953915485550885E-3</v>
      </c>
      <c r="Y148" s="36">
        <f t="shared" si="1"/>
        <v>-5.1902628226969576E-3</v>
      </c>
      <c r="Z148" s="36">
        <f t="shared" si="1"/>
        <v>-5.0986699493552464E-3</v>
      </c>
      <c r="AA148" s="36">
        <f t="shared" si="1"/>
        <v>-5.1278294630430002E-3</v>
      </c>
      <c r="AB148" s="36">
        <f t="shared" si="1"/>
        <v>-5.9811883083148772E-3</v>
      </c>
      <c r="AC148" s="36">
        <f t="shared" si="1"/>
        <v>-6.0939729443127318E-3</v>
      </c>
      <c r="AD148" s="36">
        <f t="shared" si="1"/>
        <v>-6.5872063347542382E-3</v>
      </c>
      <c r="AE148" s="36">
        <f t="shared" si="1"/>
        <v>-7.3208258884256503E-3</v>
      </c>
      <c r="AF148" s="36">
        <f t="shared" si="1"/>
        <v>-7.421764262866724E-3</v>
      </c>
      <c r="AG148" s="36">
        <f t="shared" si="1"/>
        <v>-5.6078356975730005E-3</v>
      </c>
      <c r="AH148" s="36">
        <f t="shared" si="1"/>
        <v>-5.5185549585004667E-3</v>
      </c>
      <c r="AI148" s="36">
        <f t="shared" si="1"/>
        <v>-5.5873173917465628E-3</v>
      </c>
      <c r="AJ148" s="36">
        <f t="shared" si="1"/>
        <v>-5.3426794606030821E-3</v>
      </c>
      <c r="AK148" s="36">
        <f t="shared" si="1"/>
        <v>-5.2183081102411388E-3</v>
      </c>
      <c r="AL148" s="36">
        <f t="shared" si="1"/>
        <v>-6.6692852817466161E-3</v>
      </c>
      <c r="AM148" s="36">
        <f t="shared" si="1"/>
        <v>-7.2016831362301248E-3</v>
      </c>
      <c r="AN148" s="36">
        <f t="shared" si="1"/>
        <v>-6.9321406450311854E-3</v>
      </c>
      <c r="AO148" s="36">
        <f t="shared" si="1"/>
        <v>-6.8711130824097612E-3</v>
      </c>
      <c r="AP148" s="36">
        <f t="shared" si="1"/>
        <v>-6.6532201585567411E-3</v>
      </c>
      <c r="AQ148" s="36">
        <f t="shared" si="1"/>
        <v>-6.5685620146415363E-3</v>
      </c>
    </row>
    <row r="149" spans="1:43">
      <c r="A149" s="37"/>
      <c r="B149" s="12"/>
      <c r="C149" s="8" t="s">
        <v>135</v>
      </c>
      <c r="D149" s="8"/>
      <c r="E149" s="31" t="s">
        <v>71</v>
      </c>
      <c r="F149" s="36">
        <f t="shared" si="1"/>
        <v>0</v>
      </c>
      <c r="G149" s="36">
        <f t="shared" si="1"/>
        <v>0</v>
      </c>
      <c r="H149" s="36">
        <f t="shared" si="1"/>
        <v>0</v>
      </c>
      <c r="I149" s="36">
        <f t="shared" si="1"/>
        <v>0</v>
      </c>
      <c r="J149" s="36">
        <f t="shared" si="1"/>
        <v>0</v>
      </c>
      <c r="K149" s="36">
        <f t="shared" si="1"/>
        <v>0</v>
      </c>
      <c r="L149" s="36">
        <f t="shared" si="1"/>
        <v>0</v>
      </c>
      <c r="M149" s="36">
        <f t="shared" si="1"/>
        <v>3.8051750380517502E-3</v>
      </c>
      <c r="N149" s="36">
        <f t="shared" si="1"/>
        <v>7.6103500761035003E-3</v>
      </c>
      <c r="O149" s="36">
        <f t="shared" si="1"/>
        <v>1.1415525114155251E-2</v>
      </c>
      <c r="P149" s="36">
        <f t="shared" si="1"/>
        <v>1.5220700152207001E-2</v>
      </c>
      <c r="Q149" s="36">
        <f t="shared" si="1"/>
        <v>1.9025875190258751E-2</v>
      </c>
      <c r="R149" s="36">
        <f t="shared" si="1"/>
        <v>4.9813200498132003E-2</v>
      </c>
      <c r="S149" s="36">
        <f t="shared" si="1"/>
        <v>3.5673515981735161E-2</v>
      </c>
      <c r="T149" s="36">
        <f t="shared" si="1"/>
        <v>2.0452815829528157E-2</v>
      </c>
      <c r="U149" s="36">
        <f t="shared" si="1"/>
        <v>3.5673515981735161E-2</v>
      </c>
      <c r="V149" s="36">
        <f t="shared" si="1"/>
        <v>1.4269406392694063E-2</v>
      </c>
      <c r="W149" s="36">
        <f t="shared" si="1"/>
        <v>4.9942922374429221E-3</v>
      </c>
      <c r="X149" s="36">
        <f t="shared" si="1"/>
        <v>2.0755500207555004E-3</v>
      </c>
      <c r="Y149" s="36">
        <f t="shared" si="1"/>
        <v>9.2809147269554886E-4</v>
      </c>
      <c r="Z149" s="36">
        <f t="shared" si="1"/>
        <v>0</v>
      </c>
      <c r="AA149" s="36">
        <f t="shared" si="1"/>
        <v>0</v>
      </c>
      <c r="AB149" s="36">
        <f t="shared" si="1"/>
        <v>0</v>
      </c>
      <c r="AC149" s="36">
        <f t="shared" si="1"/>
        <v>0</v>
      </c>
      <c r="AD149" s="36">
        <f t="shared" si="1"/>
        <v>9.0152222026892406E-4</v>
      </c>
      <c r="AE149" s="36">
        <f t="shared" si="1"/>
        <v>2.7304843879304187E-3</v>
      </c>
      <c r="AF149" s="36">
        <f t="shared" si="1"/>
        <v>1.3418753282802142E-3</v>
      </c>
      <c r="AG149" s="36">
        <f t="shared" si="1"/>
        <v>0</v>
      </c>
      <c r="AH149" s="36">
        <f t="shared" si="1"/>
        <v>0</v>
      </c>
      <c r="AI149" s="36">
        <f t="shared" si="1"/>
        <v>0</v>
      </c>
      <c r="AJ149" s="36">
        <f t="shared" si="1"/>
        <v>8.2126079957951453E-5</v>
      </c>
      <c r="AK149" s="36">
        <f t="shared" si="1"/>
        <v>2.867822080318137E-3</v>
      </c>
      <c r="AL149" s="36">
        <f t="shared" si="1"/>
        <v>6.9278304806066925E-4</v>
      </c>
      <c r="AM149" s="36">
        <f t="shared" si="1"/>
        <v>2.1722455925885977E-3</v>
      </c>
      <c r="AN149" s="36">
        <f t="shared" si="1"/>
        <v>2.691997636862615E-3</v>
      </c>
      <c r="AO149" s="36">
        <f t="shared" si="1"/>
        <v>2.749879428363525E-3</v>
      </c>
      <c r="AP149" s="36">
        <f t="shared" si="1"/>
        <v>2.4623061959831573E-3</v>
      </c>
      <c r="AQ149" s="36">
        <f t="shared" si="1"/>
        <v>2.0562537974364485E-3</v>
      </c>
    </row>
    <row r="150" spans="1:43">
      <c r="A150" s="37"/>
      <c r="B150" s="12"/>
      <c r="C150" s="8" t="s">
        <v>136</v>
      </c>
      <c r="D150" s="8"/>
      <c r="E150" s="31" t="s">
        <v>71</v>
      </c>
      <c r="F150" s="36">
        <f t="shared" si="1"/>
        <v>8.3022000830220016E-3</v>
      </c>
      <c r="G150" s="36">
        <f t="shared" si="1"/>
        <v>9.5232441364025387E-3</v>
      </c>
      <c r="H150" s="36">
        <f t="shared" si="1"/>
        <v>6.8540419940062583E-3</v>
      </c>
      <c r="I150" s="36">
        <f t="shared" si="1"/>
        <v>1.1391288330473393E-2</v>
      </c>
      <c r="J150" s="36">
        <f t="shared" si="1"/>
        <v>9.1904651342775336E-3</v>
      </c>
      <c r="K150" s="36">
        <f t="shared" si="1"/>
        <v>6.4395269874721927E-3</v>
      </c>
      <c r="L150" s="36">
        <f t="shared" si="1"/>
        <v>3.7558557205097042E-3</v>
      </c>
      <c r="M150" s="36">
        <f t="shared" si="1"/>
        <v>1.3482903678136123E-3</v>
      </c>
      <c r="N150" s="36">
        <f t="shared" si="1"/>
        <v>1.4606478984647466E-3</v>
      </c>
      <c r="O150" s="36">
        <f t="shared" si="1"/>
        <v>1.2198245892240695E-3</v>
      </c>
      <c r="P150" s="36">
        <f t="shared" si="1"/>
        <v>1.2198245892240695E-3</v>
      </c>
      <c r="Q150" s="36">
        <f t="shared" si="1"/>
        <v>2.3011137390496999E-3</v>
      </c>
      <c r="R150" s="36">
        <f t="shared" si="1"/>
        <v>3.8051750380517502E-2</v>
      </c>
      <c r="S150" s="36">
        <f t="shared" si="1"/>
        <v>3.8051750380517502E-2</v>
      </c>
      <c r="T150" s="36">
        <f t="shared" si="1"/>
        <v>3.8051750380517502E-2</v>
      </c>
      <c r="U150" s="36">
        <f t="shared" si="1"/>
        <v>3.8051750380517502E-2</v>
      </c>
      <c r="V150" s="36">
        <f t="shared" si="1"/>
        <v>3.8051750380517502E-2</v>
      </c>
      <c r="W150" s="36">
        <f t="shared" si="1"/>
        <v>3.8051750380517502E-2</v>
      </c>
      <c r="X150" s="36">
        <f t="shared" si="1"/>
        <v>3.8051750380517502E-2</v>
      </c>
      <c r="Y150" s="36">
        <f t="shared" si="1"/>
        <v>3.8051750380517502E-2</v>
      </c>
      <c r="Z150" s="36">
        <f t="shared" si="1"/>
        <v>3.8051750380517502E-2</v>
      </c>
      <c r="AA150" s="36">
        <f t="shared" si="1"/>
        <v>3.8051750380517502E-2</v>
      </c>
      <c r="AB150" s="36">
        <f t="shared" si="1"/>
        <v>3.8051750380517502E-2</v>
      </c>
      <c r="AC150" s="36">
        <f t="shared" si="1"/>
        <v>0</v>
      </c>
      <c r="AD150" s="36">
        <f t="shared" si="1"/>
        <v>0</v>
      </c>
      <c r="AE150" s="36">
        <f t="shared" si="1"/>
        <v>0</v>
      </c>
      <c r="AF150" s="36">
        <f t="shared" si="1"/>
        <v>0</v>
      </c>
      <c r="AG150" s="36">
        <f t="shared" si="1"/>
        <v>7.6103500761035003E-2</v>
      </c>
      <c r="AH150" s="36">
        <f t="shared" si="1"/>
        <v>7.6103500761035003E-2</v>
      </c>
      <c r="AI150" s="36">
        <f t="shared" si="1"/>
        <v>7.6103500761035003E-2</v>
      </c>
      <c r="AJ150" s="36">
        <f t="shared" si="1"/>
        <v>7.6103500761035003E-2</v>
      </c>
      <c r="AK150" s="36">
        <f t="shared" si="1"/>
        <v>7.6103500761035003E-2</v>
      </c>
      <c r="AL150" s="36">
        <f t="shared" si="1"/>
        <v>3.8051750380517502E-2</v>
      </c>
      <c r="AM150" s="36">
        <f t="shared" si="1"/>
        <v>0</v>
      </c>
      <c r="AN150" s="36">
        <f t="shared" si="1"/>
        <v>0</v>
      </c>
      <c r="AO150" s="36">
        <f t="shared" si="1"/>
        <v>0</v>
      </c>
      <c r="AP150" s="36">
        <f t="shared" si="1"/>
        <v>0</v>
      </c>
      <c r="AQ150" s="36">
        <f t="shared" si="1"/>
        <v>0</v>
      </c>
    </row>
    <row r="151" spans="1:43">
      <c r="A151" s="37"/>
      <c r="B151" s="12"/>
      <c r="C151" s="8" t="s">
        <v>137</v>
      </c>
      <c r="D151" s="8"/>
      <c r="E151" s="31" t="s">
        <v>71</v>
      </c>
      <c r="F151" s="36">
        <f t="shared" si="1"/>
        <v>-4.3468369651765544E-2</v>
      </c>
      <c r="G151" s="36">
        <f t="shared" si="1"/>
        <v>-4.2655876761078335E-2</v>
      </c>
      <c r="H151" s="36">
        <f t="shared" si="1"/>
        <v>-4.6718341214514368E-2</v>
      </c>
      <c r="I151" s="36">
        <f t="shared" si="1"/>
        <v>-5.4437023676042827E-2</v>
      </c>
      <c r="J151" s="36">
        <f t="shared" si="1"/>
        <v>-5.728074879344805E-2</v>
      </c>
      <c r="K151" s="36">
        <f t="shared" si="1"/>
        <v>-6.0124473910853272E-2</v>
      </c>
      <c r="L151" s="36">
        <f t="shared" si="1"/>
        <v>-6.1343213246884083E-2</v>
      </c>
      <c r="M151" s="36">
        <f t="shared" si="1"/>
        <v>-5.4088522984775504E-2</v>
      </c>
      <c r="N151" s="36">
        <f t="shared" si="1"/>
        <v>-5.1811111490679698E-2</v>
      </c>
      <c r="O151" s="36">
        <f t="shared" si="1"/>
        <v>-5.2665140800965626E-2</v>
      </c>
      <c r="P151" s="36">
        <f t="shared" si="1"/>
        <v>-5.2380464364203648E-2</v>
      </c>
      <c r="Q151" s="36">
        <f t="shared" si="1"/>
        <v>-5.1811111490679698E-2</v>
      </c>
      <c r="R151" s="36">
        <f t="shared" si="1"/>
        <v>-5.049174569722515E-2</v>
      </c>
      <c r="S151" s="36">
        <f t="shared" si="1"/>
        <v>-4.9394099051633299E-2</v>
      </c>
      <c r="T151" s="36">
        <f t="shared" si="1"/>
        <v>-4.8515981735159815E-2</v>
      </c>
      <c r="U151" s="36">
        <f t="shared" si="1"/>
        <v>-4.7655287381314776E-2</v>
      </c>
      <c r="V151" s="36">
        <f t="shared" si="1"/>
        <v>-4.6930492135971585E-2</v>
      </c>
      <c r="W151" s="36">
        <f t="shared" si="1"/>
        <v>-4.5480901645285204E-2</v>
      </c>
      <c r="X151" s="36">
        <f t="shared" si="1"/>
        <v>-4.4756106399942014E-2</v>
      </c>
      <c r="Y151" s="36">
        <f t="shared" si="1"/>
        <v>-4.3759512937595127E-2</v>
      </c>
      <c r="Z151" s="36">
        <f t="shared" si="1"/>
        <v>-4.4344924481910783E-2</v>
      </c>
      <c r="AA151" s="36">
        <f t="shared" si="1"/>
        <v>-4.4491277367989697E-2</v>
      </c>
      <c r="AB151" s="36">
        <f t="shared" si="1"/>
        <v>-4.5165773277744688E-2</v>
      </c>
      <c r="AC151" s="36">
        <f t="shared" si="1"/>
        <v>-4.6654754814373638E-2</v>
      </c>
      <c r="AD151" s="36">
        <f t="shared" si="1"/>
        <v>-4.7031963470319633E-2</v>
      </c>
      <c r="AE151" s="36">
        <f t="shared" si="1"/>
        <v>-4.9315068493150684E-2</v>
      </c>
      <c r="AF151" s="36">
        <f t="shared" si="1"/>
        <v>-4.9771689497716896E-2</v>
      </c>
      <c r="AG151" s="36">
        <f t="shared" si="1"/>
        <v>-4.8972602739726027E-2</v>
      </c>
      <c r="AH151" s="36">
        <f t="shared" si="1"/>
        <v>-4.8173515981735159E-2</v>
      </c>
      <c r="AI151" s="36">
        <f t="shared" si="1"/>
        <v>-4.8515981735159815E-2</v>
      </c>
      <c r="AJ151" s="36">
        <f t="shared" si="1"/>
        <v>-4.714611872146119E-2</v>
      </c>
      <c r="AK151" s="36">
        <f t="shared" si="1"/>
        <v>-4.7031963470319633E-2</v>
      </c>
      <c r="AL151" s="36">
        <f t="shared" si="1"/>
        <v>-5.0342465753424659E-2</v>
      </c>
      <c r="AM151" s="36">
        <f t="shared" si="1"/>
        <v>-5.2511415525114152E-2</v>
      </c>
      <c r="AN151" s="36">
        <f t="shared" si="1"/>
        <v>-5.410958904109589E-2</v>
      </c>
      <c r="AO151" s="36">
        <f t="shared" si="1"/>
        <v>-5.5479452054794522E-2</v>
      </c>
      <c r="AP151" s="36">
        <f t="shared" si="1"/>
        <v>-5.5707762557077628E-2</v>
      </c>
      <c r="AQ151" s="36">
        <f t="shared" si="1"/>
        <v>-5.6164383561643834E-2</v>
      </c>
    </row>
    <row r="152" spans="1:43">
      <c r="A152" s="37"/>
      <c r="B152" s="12"/>
      <c r="C152" s="8" t="s">
        <v>138</v>
      </c>
      <c r="D152" s="8"/>
      <c r="E152" s="31" t="s">
        <v>71</v>
      </c>
      <c r="F152" s="36">
        <f t="shared" si="1"/>
        <v>0.27747637777476375</v>
      </c>
      <c r="G152" s="36">
        <f t="shared" si="1"/>
        <v>0.28568463499970348</v>
      </c>
      <c r="H152" s="36">
        <f t="shared" si="1"/>
        <v>0.29375185151134403</v>
      </c>
      <c r="I152" s="36">
        <f t="shared" si="1"/>
        <v>0.29718005359003857</v>
      </c>
      <c r="J152" s="36">
        <f t="shared" si="1"/>
        <v>0.29878278136426462</v>
      </c>
      <c r="K152" s="36">
        <f t="shared" si="1"/>
        <v>0.29602798921419138</v>
      </c>
      <c r="L152" s="36">
        <f t="shared" si="1"/>
        <v>0.28588145218897876</v>
      </c>
      <c r="M152" s="36">
        <f t="shared" si="1"/>
        <v>0.28579091724147082</v>
      </c>
      <c r="N152" s="36">
        <f t="shared" si="1"/>
        <v>0.28575876178615905</v>
      </c>
      <c r="O152" s="36">
        <f t="shared" si="1"/>
        <v>0.28854774153541768</v>
      </c>
      <c r="P152" s="36">
        <f t="shared" si="1"/>
        <v>0.28834346086256912</v>
      </c>
      <c r="Q152" s="36">
        <f t="shared" si="1"/>
        <v>0.2882822659403903</v>
      </c>
      <c r="R152" s="36">
        <f t="shared" si="1"/>
        <v>0.29588707795887076</v>
      </c>
      <c r="S152" s="36">
        <f t="shared" si="1"/>
        <v>0.3042681092643611</v>
      </c>
      <c r="T152" s="36">
        <f t="shared" si="1"/>
        <v>0.30803616365150388</v>
      </c>
      <c r="U152" s="36">
        <f t="shared" si="1"/>
        <v>0.31636062413134819</v>
      </c>
      <c r="V152" s="36">
        <f t="shared" si="1"/>
        <v>0.3201483844723868</v>
      </c>
      <c r="W152" s="36">
        <f t="shared" si="1"/>
        <v>0.32257830846085661</v>
      </c>
      <c r="X152" s="36">
        <f t="shared" si="1"/>
        <v>0.32456329123317351</v>
      </c>
      <c r="Y152" s="36">
        <f t="shared" si="1"/>
        <v>0.33074010408359766</v>
      </c>
      <c r="Z152" s="36">
        <f t="shared" si="1"/>
        <v>0.3371235126076883</v>
      </c>
      <c r="AA152" s="36">
        <f t="shared" si="1"/>
        <v>0.34348523627856564</v>
      </c>
      <c r="AB152" s="36">
        <f t="shared" si="1"/>
        <v>0.34342243389855048</v>
      </c>
      <c r="AC152" s="36">
        <f t="shared" si="1"/>
        <v>0.34679439169545717</v>
      </c>
      <c r="AD152" s="36">
        <f t="shared" si="1"/>
        <v>0.35504731540012274</v>
      </c>
      <c r="AE152" s="36">
        <f t="shared" si="1"/>
        <v>0.35889063276496702</v>
      </c>
      <c r="AF152" s="36">
        <f t="shared" si="1"/>
        <v>0.35746458634221778</v>
      </c>
      <c r="AG152" s="36">
        <f t="shared" ref="AG152:AQ152" si="2">IFERROR((AG131*1000)/(8760*AG68),0)</f>
        <v>0.35494003908313559</v>
      </c>
      <c r="AH152" s="36">
        <f t="shared" si="2"/>
        <v>0.35197687730432548</v>
      </c>
      <c r="AI152" s="36">
        <f t="shared" si="2"/>
        <v>0.35077458964654595</v>
      </c>
      <c r="AJ152" s="36">
        <f t="shared" si="2"/>
        <v>0.3472850284867986</v>
      </c>
      <c r="AK152" s="36">
        <f t="shared" si="2"/>
        <v>0.34906925974069258</v>
      </c>
      <c r="AL152" s="36">
        <f t="shared" si="2"/>
        <v>0.35407581431849566</v>
      </c>
      <c r="AM152" s="36">
        <f t="shared" si="2"/>
        <v>0.3581413533390872</v>
      </c>
      <c r="AN152" s="36">
        <f t="shared" si="2"/>
        <v>0.35891855397127193</v>
      </c>
      <c r="AO152" s="36">
        <f t="shared" si="2"/>
        <v>0.36106645068967208</v>
      </c>
      <c r="AP152" s="36">
        <f t="shared" si="2"/>
        <v>0.3597312627452478</v>
      </c>
      <c r="AQ152" s="36">
        <f t="shared" si="2"/>
        <v>0.35985990126900452</v>
      </c>
    </row>
    <row r="153" spans="1:43">
      <c r="A153" s="37"/>
      <c r="B153" s="12"/>
      <c r="C153" s="8" t="s">
        <v>139</v>
      </c>
      <c r="D153" s="8"/>
      <c r="E153" s="31" t="s">
        <v>71</v>
      </c>
      <c r="F153" s="36">
        <f t="shared" ref="F153:AQ159" si="3">IFERROR((F132*1000)/(8760*F69),0)</f>
        <v>0.43387742962613063</v>
      </c>
      <c r="G153" s="36">
        <f t="shared" si="3"/>
        <v>0.44459675164807416</v>
      </c>
      <c r="H153" s="36">
        <f t="shared" si="3"/>
        <v>0.46944988040878449</v>
      </c>
      <c r="I153" s="36">
        <f t="shared" si="3"/>
        <v>0.4829968315407851</v>
      </c>
      <c r="J153" s="36">
        <f t="shared" si="3"/>
        <v>0.49358931425427105</v>
      </c>
      <c r="K153" s="36">
        <f t="shared" si="3"/>
        <v>0.50026038349012225</v>
      </c>
      <c r="L153" s="36">
        <f t="shared" si="3"/>
        <v>0.49601312971551287</v>
      </c>
      <c r="M153" s="36">
        <f t="shared" si="3"/>
        <v>0.49952590764571742</v>
      </c>
      <c r="N153" s="36">
        <f t="shared" si="3"/>
        <v>0.5017399257771844</v>
      </c>
      <c r="O153" s="36">
        <f t="shared" si="3"/>
        <v>0.50406352751411376</v>
      </c>
      <c r="P153" s="36">
        <f t="shared" si="3"/>
        <v>0.50140104288463039</v>
      </c>
      <c r="Q153" s="36">
        <f t="shared" si="3"/>
        <v>0.50042914910966452</v>
      </c>
      <c r="R153" s="36">
        <f t="shared" si="3"/>
        <v>0.50187520154664678</v>
      </c>
      <c r="S153" s="36">
        <f t="shared" si="3"/>
        <v>0.50588917925453691</v>
      </c>
      <c r="T153" s="36">
        <f t="shared" si="3"/>
        <v>0.50424533934433435</v>
      </c>
      <c r="U153" s="36">
        <f t="shared" si="3"/>
        <v>0.50741334533789828</v>
      </c>
      <c r="V153" s="36">
        <f t="shared" si="3"/>
        <v>0.51094261858679246</v>
      </c>
      <c r="W153" s="36">
        <f t="shared" si="3"/>
        <v>0.51336221977016439</v>
      </c>
      <c r="X153" s="36">
        <f t="shared" si="3"/>
        <v>0.51325292881481333</v>
      </c>
      <c r="Y153" s="36">
        <f t="shared" si="3"/>
        <v>0.51285409436141138</v>
      </c>
      <c r="Z153" s="36">
        <f t="shared" si="3"/>
        <v>0.51476274579789694</v>
      </c>
      <c r="AA153" s="36">
        <f t="shared" si="3"/>
        <v>0.51763223242183132</v>
      </c>
      <c r="AB153" s="36">
        <f t="shared" si="3"/>
        <v>0.51357471510163155</v>
      </c>
      <c r="AC153" s="36">
        <f t="shared" si="3"/>
        <v>0.50947086526835716</v>
      </c>
      <c r="AD153" s="36">
        <f t="shared" si="3"/>
        <v>0.50716486106559966</v>
      </c>
      <c r="AE153" s="36">
        <f t="shared" si="3"/>
        <v>0.50924074617998172</v>
      </c>
      <c r="AF153" s="36">
        <f t="shared" si="3"/>
        <v>0.50652075083740344</v>
      </c>
      <c r="AG153" s="36">
        <f t="shared" si="3"/>
        <v>0.50684894877537223</v>
      </c>
      <c r="AH153" s="36">
        <f t="shared" si="3"/>
        <v>0.50085365738036214</v>
      </c>
      <c r="AI153" s="36">
        <f t="shared" si="3"/>
        <v>0.49895805336252674</v>
      </c>
      <c r="AJ153" s="36">
        <f t="shared" si="3"/>
        <v>0.492492912023965</v>
      </c>
      <c r="AK153" s="36">
        <f t="shared" si="3"/>
        <v>0.48994498507172685</v>
      </c>
      <c r="AL153" s="36">
        <f t="shared" si="3"/>
        <v>0.49660968302578651</v>
      </c>
      <c r="AM153" s="36">
        <f t="shared" si="3"/>
        <v>0.50732255360961798</v>
      </c>
      <c r="AN153" s="36">
        <f t="shared" si="3"/>
        <v>0.51600265625805952</v>
      </c>
      <c r="AO153" s="36">
        <f t="shared" si="3"/>
        <v>0.52295288061378042</v>
      </c>
      <c r="AP153" s="36">
        <f t="shared" si="3"/>
        <v>0.52505841274841825</v>
      </c>
      <c r="AQ153" s="36">
        <f t="shared" si="3"/>
        <v>0.52437656983659708</v>
      </c>
    </row>
    <row r="154" spans="1:43">
      <c r="A154" s="37"/>
      <c r="B154" s="12"/>
      <c r="C154" s="8" t="s">
        <v>140</v>
      </c>
      <c r="D154" s="8"/>
      <c r="E154" s="31" t="s">
        <v>71</v>
      </c>
      <c r="F154" s="36">
        <f t="shared" si="3"/>
        <v>0.38095996601890203</v>
      </c>
      <c r="G154" s="36">
        <f t="shared" si="3"/>
        <v>0.38117356846690809</v>
      </c>
      <c r="H154" s="36">
        <f t="shared" si="3"/>
        <v>0.38095238095238093</v>
      </c>
      <c r="I154" s="36">
        <f t="shared" si="3"/>
        <v>0.37858266904006393</v>
      </c>
      <c r="J154" s="36">
        <f t="shared" si="3"/>
        <v>0.37307721741792305</v>
      </c>
      <c r="K154" s="36">
        <f t="shared" si="3"/>
        <v>0.35832064941653985</v>
      </c>
      <c r="L154" s="36">
        <f t="shared" si="3"/>
        <v>0.33807516684229011</v>
      </c>
      <c r="M154" s="36">
        <f t="shared" si="3"/>
        <v>0.33874329958308513</v>
      </c>
      <c r="N154" s="36">
        <f t="shared" si="3"/>
        <v>0.34676191879019985</v>
      </c>
      <c r="O154" s="36">
        <f t="shared" si="3"/>
        <v>0.35040167997460503</v>
      </c>
      <c r="P154" s="36">
        <f t="shared" si="3"/>
        <v>0.360168974189925</v>
      </c>
      <c r="Q154" s="36">
        <f t="shared" si="3"/>
        <v>0.37359900373599003</v>
      </c>
      <c r="R154" s="36">
        <f t="shared" si="3"/>
        <v>0.37665128317827751</v>
      </c>
      <c r="S154" s="36">
        <f t="shared" si="3"/>
        <v>0.37848265084365001</v>
      </c>
      <c r="T154" s="36">
        <f t="shared" si="3"/>
        <v>0.37970356262056504</v>
      </c>
      <c r="U154" s="36">
        <f t="shared" si="3"/>
        <v>0.37970356262056504</v>
      </c>
      <c r="V154" s="36">
        <f t="shared" si="3"/>
        <v>0.37970356262056504</v>
      </c>
      <c r="W154" s="36">
        <f t="shared" si="3"/>
        <v>0.38092447439748001</v>
      </c>
      <c r="X154" s="36">
        <f t="shared" si="3"/>
        <v>0.37970356262056504</v>
      </c>
      <c r="Y154" s="36">
        <f t="shared" si="3"/>
        <v>0.37970356262056504</v>
      </c>
      <c r="Z154" s="36">
        <f t="shared" si="3"/>
        <v>0.37970356262056504</v>
      </c>
      <c r="AA154" s="36">
        <f t="shared" si="3"/>
        <v>0.38092447439748001</v>
      </c>
      <c r="AB154" s="36">
        <f t="shared" si="3"/>
        <v>0.37970356262056504</v>
      </c>
      <c r="AC154" s="36">
        <f t="shared" si="3"/>
        <v>0.37970356262056504</v>
      </c>
      <c r="AD154" s="36">
        <f t="shared" si="3"/>
        <v>0.37970356262056504</v>
      </c>
      <c r="AE154" s="36">
        <f t="shared" si="3"/>
        <v>0.38092447439748001</v>
      </c>
      <c r="AF154" s="36">
        <f t="shared" si="3"/>
        <v>0.37970356262056504</v>
      </c>
      <c r="AG154" s="36">
        <f t="shared" si="3"/>
        <v>0.37970356262056504</v>
      </c>
      <c r="AH154" s="36">
        <f t="shared" si="3"/>
        <v>0.37970356262056504</v>
      </c>
      <c r="AI154" s="36">
        <f t="shared" si="3"/>
        <v>0.38092447439748001</v>
      </c>
      <c r="AJ154" s="36">
        <f t="shared" si="3"/>
        <v>0.37970356262056504</v>
      </c>
      <c r="AK154" s="36">
        <f t="shared" si="3"/>
        <v>0.37970356262056504</v>
      </c>
      <c r="AL154" s="36">
        <f t="shared" si="3"/>
        <v>0.37970356262056504</v>
      </c>
      <c r="AM154" s="36">
        <f t="shared" si="3"/>
        <v>0.38092447439748001</v>
      </c>
      <c r="AN154" s="36">
        <f t="shared" si="3"/>
        <v>0.37970356262056504</v>
      </c>
      <c r="AO154" s="36">
        <f t="shared" si="3"/>
        <v>0.37970356262056504</v>
      </c>
      <c r="AP154" s="36">
        <f t="shared" si="3"/>
        <v>0.37970356262056504</v>
      </c>
      <c r="AQ154" s="36">
        <f t="shared" si="3"/>
        <v>0.38092447439748001</v>
      </c>
    </row>
    <row r="155" spans="1:43">
      <c r="A155" s="37"/>
      <c r="B155" s="12"/>
      <c r="C155" s="8" t="s">
        <v>141</v>
      </c>
      <c r="D155" s="8"/>
      <c r="E155" s="31" t="s">
        <v>71</v>
      </c>
      <c r="F155" s="36">
        <f t="shared" si="3"/>
        <v>0</v>
      </c>
      <c r="G155" s="36">
        <f t="shared" si="3"/>
        <v>0</v>
      </c>
      <c r="H155" s="36">
        <f t="shared" si="3"/>
        <v>0</v>
      </c>
      <c r="I155" s="36">
        <f t="shared" si="3"/>
        <v>0</v>
      </c>
      <c r="J155" s="36">
        <f t="shared" si="3"/>
        <v>0</v>
      </c>
      <c r="K155" s="36">
        <f t="shared" si="3"/>
        <v>0</v>
      </c>
      <c r="L155" s="36">
        <f t="shared" si="3"/>
        <v>0</v>
      </c>
      <c r="M155" s="36">
        <f t="shared" si="3"/>
        <v>0.48108284409654267</v>
      </c>
      <c r="N155" s="36">
        <f t="shared" si="3"/>
        <v>0.4673230593607306</v>
      </c>
      <c r="O155" s="36">
        <f t="shared" si="3"/>
        <v>0.4540557180237032</v>
      </c>
      <c r="P155" s="36">
        <f t="shared" si="3"/>
        <v>0.45213175311682313</v>
      </c>
      <c r="Q155" s="36">
        <f t="shared" si="3"/>
        <v>0.44301018616087107</v>
      </c>
      <c r="R155" s="36">
        <f t="shared" si="3"/>
        <v>0.44427087505674384</v>
      </c>
      <c r="S155" s="36">
        <f t="shared" si="3"/>
        <v>0.42845282571309962</v>
      </c>
      <c r="T155" s="36">
        <f t="shared" si="3"/>
        <v>0.43463005791772913</v>
      </c>
      <c r="U155" s="36">
        <f t="shared" si="3"/>
        <v>0.49343730850580159</v>
      </c>
      <c r="V155" s="36">
        <f t="shared" si="3"/>
        <v>0.53321868390361538</v>
      </c>
      <c r="W155" s="36">
        <f t="shared" si="3"/>
        <v>0.55368244013234935</v>
      </c>
      <c r="X155" s="36">
        <f t="shared" si="3"/>
        <v>0.54818098224600953</v>
      </c>
      <c r="Y155" s="36">
        <f t="shared" si="3"/>
        <v>0.54209008244327606</v>
      </c>
      <c r="Z155" s="36">
        <f t="shared" si="3"/>
        <v>0.55279789989417627</v>
      </c>
      <c r="AA155" s="36">
        <f t="shared" si="3"/>
        <v>0.55732903022117775</v>
      </c>
      <c r="AB155" s="36">
        <f t="shared" si="3"/>
        <v>0.53949683990201069</v>
      </c>
      <c r="AC155" s="36">
        <f t="shared" si="3"/>
        <v>0.52837573385518588</v>
      </c>
      <c r="AD155" s="36">
        <f t="shared" si="3"/>
        <v>0.49599291771503123</v>
      </c>
      <c r="AE155" s="36">
        <f t="shared" si="3"/>
        <v>0.46223202538503211</v>
      </c>
      <c r="AF155" s="36">
        <f t="shared" si="3"/>
        <v>0.4976395015865645</v>
      </c>
      <c r="AG155" s="36">
        <f t="shared" si="3"/>
        <v>0.58064391300982898</v>
      </c>
      <c r="AH155" s="36">
        <f t="shared" si="3"/>
        <v>0.59205943812398421</v>
      </c>
      <c r="AI155" s="36">
        <f t="shared" si="3"/>
        <v>0.60831205015091716</v>
      </c>
      <c r="AJ155" s="36">
        <f t="shared" si="3"/>
        <v>0.62882129866109437</v>
      </c>
      <c r="AK155" s="36">
        <f t="shared" si="3"/>
        <v>0.6356899620772386</v>
      </c>
      <c r="AL155" s="36">
        <f t="shared" si="3"/>
        <v>0.58857673554678436</v>
      </c>
      <c r="AM155" s="36">
        <f t="shared" si="3"/>
        <v>0.5562649949694296</v>
      </c>
      <c r="AN155" s="36">
        <f t="shared" si="3"/>
        <v>0.53904496555994119</v>
      </c>
      <c r="AO155" s="36">
        <f t="shared" si="3"/>
        <v>0.4647473105796765</v>
      </c>
      <c r="AP155" s="36">
        <f t="shared" si="3"/>
        <v>0.44646312204937699</v>
      </c>
      <c r="AQ155" s="36">
        <f t="shared" si="3"/>
        <v>0.43843355777416609</v>
      </c>
    </row>
    <row r="156" spans="1:43">
      <c r="A156" s="37"/>
      <c r="B156" s="12"/>
      <c r="C156" s="8" t="s">
        <v>142</v>
      </c>
      <c r="D156" s="8"/>
      <c r="E156" s="31" t="s">
        <v>71</v>
      </c>
      <c r="F156" s="36">
        <f t="shared" si="3"/>
        <v>0.84927423800093915</v>
      </c>
      <c r="G156" s="36">
        <f t="shared" si="3"/>
        <v>0.8378090237965925</v>
      </c>
      <c r="H156" s="36">
        <f t="shared" si="3"/>
        <v>0.76237015674650854</v>
      </c>
      <c r="I156" s="36">
        <f t="shared" si="3"/>
        <v>0.70729525487997003</v>
      </c>
      <c r="J156" s="36">
        <f t="shared" si="3"/>
        <v>0.59233891425672236</v>
      </c>
      <c r="K156" s="36">
        <f t="shared" si="3"/>
        <v>0.52771169988789546</v>
      </c>
      <c r="L156" s="36">
        <f t="shared" si="3"/>
        <v>0.45362903225806456</v>
      </c>
      <c r="M156" s="36">
        <f t="shared" si="3"/>
        <v>0.42710207093768737</v>
      </c>
      <c r="N156" s="36">
        <f t="shared" si="3"/>
        <v>0.4294082376274157</v>
      </c>
      <c r="O156" s="36">
        <f t="shared" si="3"/>
        <v>0.41685380642263647</v>
      </c>
      <c r="P156" s="36">
        <f t="shared" si="3"/>
        <v>0.41732165581256087</v>
      </c>
      <c r="Q156" s="36">
        <f t="shared" si="3"/>
        <v>0.40445579758964001</v>
      </c>
      <c r="R156" s="36">
        <f t="shared" si="3"/>
        <v>0.42048014994715954</v>
      </c>
      <c r="S156" s="36">
        <f t="shared" si="3"/>
        <v>0.50863670004049544</v>
      </c>
      <c r="T156" s="36">
        <f t="shared" si="3"/>
        <v>0.52085515199754229</v>
      </c>
      <c r="U156" s="36">
        <f t="shared" si="3"/>
        <v>0.5760127351179255</v>
      </c>
      <c r="V156" s="36">
        <f t="shared" si="3"/>
        <v>0.63221761412034128</v>
      </c>
      <c r="W156" s="36">
        <f t="shared" si="3"/>
        <v>0.65176713725161628</v>
      </c>
      <c r="X156" s="36">
        <f t="shared" si="3"/>
        <v>0.65386885347746415</v>
      </c>
      <c r="Y156" s="36">
        <f t="shared" si="3"/>
        <v>0.64441074976471813</v>
      </c>
      <c r="Z156" s="36">
        <f t="shared" si="3"/>
        <v>0.65552032860760501</v>
      </c>
      <c r="AA156" s="36">
        <f t="shared" si="3"/>
        <v>0.66163451682042684</v>
      </c>
      <c r="AB156" s="36">
        <f t="shared" si="3"/>
        <v>0.63272636151019046</v>
      </c>
      <c r="AC156" s="36">
        <f t="shared" si="3"/>
        <v>0.62044686116630066</v>
      </c>
      <c r="AD156" s="36">
        <f t="shared" si="3"/>
        <v>0.58125990122076232</v>
      </c>
      <c r="AE156" s="36">
        <f t="shared" si="3"/>
        <v>0.53445413034454126</v>
      </c>
      <c r="AF156" s="36">
        <f t="shared" si="3"/>
        <v>0.5569392555693925</v>
      </c>
      <c r="AG156" s="36">
        <f t="shared" si="3"/>
        <v>0</v>
      </c>
      <c r="AH156" s="36">
        <f t="shared" si="3"/>
        <v>0</v>
      </c>
      <c r="AI156" s="36">
        <f t="shared" si="3"/>
        <v>0</v>
      </c>
      <c r="AJ156" s="36">
        <f t="shared" si="3"/>
        <v>0</v>
      </c>
      <c r="AK156" s="36">
        <f t="shared" si="3"/>
        <v>0</v>
      </c>
      <c r="AL156" s="36">
        <f t="shared" si="3"/>
        <v>0</v>
      </c>
      <c r="AM156" s="36">
        <f t="shared" si="3"/>
        <v>0</v>
      </c>
      <c r="AN156" s="36">
        <f t="shared" si="3"/>
        <v>0</v>
      </c>
      <c r="AO156" s="36">
        <f t="shared" si="3"/>
        <v>0</v>
      </c>
      <c r="AP156" s="36">
        <f t="shared" si="3"/>
        <v>0</v>
      </c>
      <c r="AQ156" s="36">
        <f t="shared" si="3"/>
        <v>0</v>
      </c>
    </row>
    <row r="157" spans="1:43">
      <c r="A157" s="37"/>
      <c r="B157" s="12"/>
      <c r="C157" s="8" t="s">
        <v>143</v>
      </c>
      <c r="D157" s="8"/>
      <c r="E157" s="31" t="s">
        <v>71</v>
      </c>
      <c r="F157" s="36">
        <f t="shared" si="3"/>
        <v>0.104193204904593</v>
      </c>
      <c r="G157" s="36">
        <f t="shared" si="3"/>
        <v>0.1045261733538078</v>
      </c>
      <c r="H157" s="36">
        <f t="shared" si="3"/>
        <v>0.10394245165250354</v>
      </c>
      <c r="I157" s="36">
        <f t="shared" si="3"/>
        <v>0.10391541133815743</v>
      </c>
      <c r="J157" s="36">
        <f t="shared" si="3"/>
        <v>0.10357107803282338</v>
      </c>
      <c r="K157" s="36">
        <f t="shared" si="3"/>
        <v>0.10278507714873612</v>
      </c>
      <c r="L157" s="36">
        <f t="shared" si="3"/>
        <v>0.10062617000422711</v>
      </c>
      <c r="M157" s="36">
        <f t="shared" si="3"/>
        <v>0.10097672027612542</v>
      </c>
      <c r="N157" s="36">
        <f t="shared" si="3"/>
        <v>0.10118869135895849</v>
      </c>
      <c r="O157" s="36">
        <f t="shared" si="3"/>
        <v>0.10189762937988632</v>
      </c>
      <c r="P157" s="36">
        <f t="shared" si="3"/>
        <v>0.10171964594930887</v>
      </c>
      <c r="Q157" s="36">
        <f t="shared" si="3"/>
        <v>0.10200569004444715</v>
      </c>
      <c r="R157" s="36">
        <f t="shared" si="3"/>
        <v>0.10208464587286814</v>
      </c>
      <c r="S157" s="36">
        <f t="shared" si="3"/>
        <v>0.10205118043508604</v>
      </c>
      <c r="T157" s="36">
        <f t="shared" si="3"/>
        <v>0.10135450211486662</v>
      </c>
      <c r="U157" s="36">
        <f t="shared" si="3"/>
        <v>0.10113322915715744</v>
      </c>
      <c r="V157" s="36">
        <f t="shared" si="3"/>
        <v>0.10055663662103967</v>
      </c>
      <c r="W157" s="36">
        <f t="shared" si="3"/>
        <v>0.10008838751011638</v>
      </c>
      <c r="X157" s="36">
        <f t="shared" si="3"/>
        <v>9.9443793745367312E-2</v>
      </c>
      <c r="Y157" s="36">
        <f t="shared" si="3"/>
        <v>9.9067608827819995E-2</v>
      </c>
      <c r="Z157" s="36">
        <f t="shared" si="3"/>
        <v>9.8490652037221613E-2</v>
      </c>
      <c r="AA157" s="36">
        <f t="shared" si="3"/>
        <v>9.8853011524244402E-2</v>
      </c>
      <c r="AB157" s="36">
        <f t="shared" si="3"/>
        <v>9.9761126711397544E-2</v>
      </c>
      <c r="AC157" s="36">
        <f t="shared" si="3"/>
        <v>0.10145396506794603</v>
      </c>
      <c r="AD157" s="36">
        <f t="shared" si="3"/>
        <v>0.10210367037587542</v>
      </c>
      <c r="AE157" s="36">
        <f t="shared" si="3"/>
        <v>0.10265064166195792</v>
      </c>
      <c r="AF157" s="36">
        <f t="shared" si="3"/>
        <v>0.10229333686432177</v>
      </c>
      <c r="AG157" s="36">
        <f t="shared" si="3"/>
        <v>0.10239125470436287</v>
      </c>
      <c r="AH157" s="36">
        <f t="shared" si="3"/>
        <v>0.10231173607483036</v>
      </c>
      <c r="AI157" s="36">
        <f t="shared" si="3"/>
        <v>0.10277155142445579</v>
      </c>
      <c r="AJ157" s="36">
        <f t="shared" si="3"/>
        <v>0.10243514958358309</v>
      </c>
      <c r="AK157" s="36">
        <f t="shared" si="3"/>
        <v>0.10293859432129161</v>
      </c>
      <c r="AL157" s="36">
        <f t="shared" si="3"/>
        <v>0.10355244668769838</v>
      </c>
      <c r="AM157" s="36">
        <f t="shared" si="3"/>
        <v>0.10471864201530298</v>
      </c>
      <c r="AN157" s="36">
        <f t="shared" si="3"/>
        <v>0.10513444844887899</v>
      </c>
      <c r="AO157" s="36">
        <f t="shared" si="3"/>
        <v>0.10618478986310972</v>
      </c>
      <c r="AP157" s="36">
        <f t="shared" si="3"/>
        <v>0.1070991652015405</v>
      </c>
      <c r="AQ157" s="36">
        <f t="shared" si="3"/>
        <v>0.10807031839141636</v>
      </c>
    </row>
    <row r="158" spans="1:43">
      <c r="A158" s="37"/>
      <c r="B158" s="12"/>
      <c r="C158" s="8" t="s">
        <v>144</v>
      </c>
      <c r="D158" s="8"/>
      <c r="E158" s="31" t="s">
        <v>71</v>
      </c>
      <c r="F158" s="36">
        <f t="shared" si="3"/>
        <v>0.40236470649512995</v>
      </c>
      <c r="G158" s="36">
        <f t="shared" si="3"/>
        <v>0.40323280726426725</v>
      </c>
      <c r="H158" s="36">
        <f t="shared" si="3"/>
        <v>0.40206150953532094</v>
      </c>
      <c r="I158" s="36">
        <f t="shared" si="3"/>
        <v>0.40206150953532094</v>
      </c>
      <c r="J158" s="36">
        <f t="shared" si="3"/>
        <v>0.40206150953532094</v>
      </c>
      <c r="K158" s="36">
        <f t="shared" si="3"/>
        <v>0.40290088638195004</v>
      </c>
      <c r="L158" s="36">
        <f t="shared" si="3"/>
        <v>0.40206150953532094</v>
      </c>
      <c r="M158" s="36">
        <f t="shared" si="3"/>
        <v>0.40206150953532094</v>
      </c>
      <c r="N158" s="36">
        <f t="shared" si="3"/>
        <v>0.40206150953532094</v>
      </c>
      <c r="O158" s="36">
        <f t="shared" si="3"/>
        <v>0.40290088638195004</v>
      </c>
      <c r="P158" s="36">
        <f t="shared" si="3"/>
        <v>0.40206150953532094</v>
      </c>
      <c r="Q158" s="36">
        <f t="shared" si="3"/>
        <v>0.40206150953532094</v>
      </c>
      <c r="R158" s="36">
        <f t="shared" si="3"/>
        <v>0</v>
      </c>
      <c r="S158" s="36">
        <f t="shared" si="3"/>
        <v>0</v>
      </c>
      <c r="T158" s="36">
        <f t="shared" si="3"/>
        <v>0</v>
      </c>
      <c r="U158" s="36">
        <f t="shared" si="3"/>
        <v>0</v>
      </c>
      <c r="V158" s="36">
        <f t="shared" si="3"/>
        <v>0</v>
      </c>
      <c r="W158" s="36">
        <f t="shared" si="3"/>
        <v>0</v>
      </c>
      <c r="X158" s="36">
        <f t="shared" si="3"/>
        <v>0</v>
      </c>
      <c r="Y158" s="36">
        <f t="shared" si="3"/>
        <v>0</v>
      </c>
      <c r="Z158" s="36">
        <f t="shared" si="3"/>
        <v>0</v>
      </c>
      <c r="AA158" s="36">
        <f t="shared" si="3"/>
        <v>0</v>
      </c>
      <c r="AB158" s="36">
        <f t="shared" si="3"/>
        <v>0</v>
      </c>
      <c r="AC158" s="36">
        <f t="shared" si="3"/>
        <v>0</v>
      </c>
      <c r="AD158" s="36">
        <f t="shared" si="3"/>
        <v>0</v>
      </c>
      <c r="AE158" s="36">
        <f t="shared" si="3"/>
        <v>0</v>
      </c>
      <c r="AF158" s="36">
        <f t="shared" si="3"/>
        <v>0</v>
      </c>
      <c r="AG158" s="36">
        <f t="shared" si="3"/>
        <v>0</v>
      </c>
      <c r="AH158" s="36">
        <f t="shared" si="3"/>
        <v>0</v>
      </c>
      <c r="AI158" s="36">
        <f t="shared" si="3"/>
        <v>0</v>
      </c>
      <c r="AJ158" s="36">
        <f t="shared" si="3"/>
        <v>0</v>
      </c>
      <c r="AK158" s="36">
        <f t="shared" si="3"/>
        <v>0</v>
      </c>
      <c r="AL158" s="36">
        <f t="shared" si="3"/>
        <v>0</v>
      </c>
      <c r="AM158" s="36">
        <f t="shared" si="3"/>
        <v>0</v>
      </c>
      <c r="AN158" s="36">
        <f t="shared" si="3"/>
        <v>0</v>
      </c>
      <c r="AO158" s="36">
        <f t="shared" si="3"/>
        <v>0</v>
      </c>
      <c r="AP158" s="36">
        <f t="shared" si="3"/>
        <v>0</v>
      </c>
      <c r="AQ158" s="36">
        <f t="shared" si="3"/>
        <v>0</v>
      </c>
    </row>
    <row r="159" spans="1:43">
      <c r="A159" s="37"/>
      <c r="B159" s="12"/>
      <c r="C159" s="8" t="s">
        <v>145</v>
      </c>
      <c r="D159" s="8"/>
      <c r="E159" s="31" t="s">
        <v>71</v>
      </c>
      <c r="F159" s="36">
        <f t="shared" si="3"/>
        <v>0</v>
      </c>
      <c r="G159" s="36">
        <f t="shared" si="3"/>
        <v>0</v>
      </c>
      <c r="H159" s="36">
        <f t="shared" si="3"/>
        <v>5.7077625570776253E-3</v>
      </c>
      <c r="I159" s="36">
        <f t="shared" si="3"/>
        <v>8.5616438356164379E-3</v>
      </c>
      <c r="J159" s="36">
        <f t="shared" si="3"/>
        <v>8.5616438356164379E-3</v>
      </c>
      <c r="K159" s="36">
        <f t="shared" si="3"/>
        <v>0.10131278538812785</v>
      </c>
      <c r="L159" s="36">
        <f t="shared" si="3"/>
        <v>0.2654109589041096</v>
      </c>
      <c r="M159" s="36">
        <f t="shared" si="3"/>
        <v>0.21594368340943684</v>
      </c>
      <c r="N159" s="36">
        <f t="shared" si="3"/>
        <v>0.23877473363774734</v>
      </c>
      <c r="O159" s="36">
        <f t="shared" si="3"/>
        <v>0.23401826484018265</v>
      </c>
      <c r="P159" s="36">
        <f t="shared" si="3"/>
        <v>0.24257990867579909</v>
      </c>
      <c r="Q159" s="36">
        <f t="shared" si="3"/>
        <v>0.22602739726027396</v>
      </c>
      <c r="R159" s="36">
        <f t="shared" si="3"/>
        <v>0.20509893455098935</v>
      </c>
      <c r="S159" s="36">
        <f t="shared" si="3"/>
        <v>0.18264840182648401</v>
      </c>
      <c r="T159" s="36">
        <f t="shared" si="3"/>
        <v>0.14432485322896282</v>
      </c>
      <c r="U159" s="36">
        <f t="shared" si="3"/>
        <v>9.0805313408053132E-2</v>
      </c>
      <c r="V159" s="36">
        <f t="shared" si="3"/>
        <v>7.8995433789954342E-2</v>
      </c>
      <c r="W159" s="36">
        <f t="shared" si="3"/>
        <v>6.3804631441617743E-2</v>
      </c>
      <c r="X159" s="36">
        <f t="shared" si="3"/>
        <v>4.7433475043300269E-2</v>
      </c>
      <c r="Y159" s="36">
        <f t="shared" si="3"/>
        <v>5.3688641552511414E-2</v>
      </c>
      <c r="Z159" s="36">
        <f t="shared" si="3"/>
        <v>5.1611036079490642E-2</v>
      </c>
      <c r="AA159" s="36">
        <f t="shared" si="3"/>
        <v>3.9882087740593028E-2</v>
      </c>
      <c r="AB159" s="36">
        <f t="shared" si="3"/>
        <v>4.6974229780087126E-2</v>
      </c>
      <c r="AC159" s="36">
        <f t="shared" si="3"/>
        <v>5.625382478934237E-2</v>
      </c>
      <c r="AD159" s="36">
        <f t="shared" si="3"/>
        <v>6.6627151387425365E-2</v>
      </c>
      <c r="AE159" s="36">
        <f t="shared" si="3"/>
        <v>7.6704317872306332E-2</v>
      </c>
      <c r="AF159" s="36">
        <f t="shared" si="3"/>
        <v>7.594626212309899E-2</v>
      </c>
      <c r="AG159" s="36">
        <f t="shared" ref="AG159:AQ163" si="4">IFERROR((AG138*1000)/(8760*AG75),0)</f>
        <v>6.644192351598173E-2</v>
      </c>
      <c r="AH159" s="36">
        <f t="shared" si="4"/>
        <v>7.3398259132420096E-2</v>
      </c>
      <c r="AI159" s="36">
        <f t="shared" si="4"/>
        <v>7.9141961425747975E-2</v>
      </c>
      <c r="AJ159" s="36">
        <f t="shared" si="4"/>
        <v>8.2681017612524457E-2</v>
      </c>
      <c r="AK159" s="36">
        <f t="shared" si="4"/>
        <v>8.5177379697927644E-2</v>
      </c>
      <c r="AL159" s="36">
        <f t="shared" si="4"/>
        <v>8.1185412160538331E-2</v>
      </c>
      <c r="AM159" s="36">
        <f t="shared" si="4"/>
        <v>8.3737934223455296E-2</v>
      </c>
      <c r="AN159" s="36">
        <f t="shared" si="4"/>
        <v>8.4920369751642716E-2</v>
      </c>
      <c r="AO159" s="36">
        <f t="shared" si="4"/>
        <v>8.5280687617512757E-2</v>
      </c>
      <c r="AP159" s="36">
        <f t="shared" si="4"/>
        <v>8.5055559954601845E-2</v>
      </c>
      <c r="AQ159" s="36">
        <f t="shared" si="4"/>
        <v>8.2587178898497482E-2</v>
      </c>
    </row>
    <row r="160" spans="1:43">
      <c r="A160" s="37"/>
      <c r="B160" s="12"/>
      <c r="C160" s="8" t="s">
        <v>146</v>
      </c>
      <c r="D160" s="8"/>
      <c r="E160" s="31" t="s">
        <v>71</v>
      </c>
      <c r="F160" s="36">
        <f t="shared" ref="F160:AJ163" si="5">IFERROR((F139*1000)/(8760*F76),0)</f>
        <v>0</v>
      </c>
      <c r="G160" s="36">
        <f t="shared" si="5"/>
        <v>0</v>
      </c>
      <c r="H160" s="36">
        <f t="shared" si="5"/>
        <v>0.62476860422065905</v>
      </c>
      <c r="I160" s="36">
        <f t="shared" si="5"/>
        <v>0.55756384238119394</v>
      </c>
      <c r="J160" s="36">
        <f t="shared" si="5"/>
        <v>0.51435848708000109</v>
      </c>
      <c r="K160" s="36">
        <f t="shared" si="5"/>
        <v>0.47128314691466633</v>
      </c>
      <c r="L160" s="36">
        <f t="shared" si="5"/>
        <v>0.42038456704788235</v>
      </c>
      <c r="M160" s="36">
        <f t="shared" si="5"/>
        <v>0.37858089477618034</v>
      </c>
      <c r="N160" s="36">
        <f t="shared" si="5"/>
        <v>0.37795280536137127</v>
      </c>
      <c r="O160" s="36">
        <f t="shared" si="5"/>
        <v>0.3561266981967553</v>
      </c>
      <c r="P160" s="36">
        <f t="shared" si="5"/>
        <v>0.36052332410041893</v>
      </c>
      <c r="Q160" s="36">
        <f t="shared" si="5"/>
        <v>0.33398654632473479</v>
      </c>
      <c r="R160" s="36">
        <f t="shared" si="5"/>
        <v>0.31906942272301886</v>
      </c>
      <c r="S160" s="36">
        <f t="shared" si="5"/>
        <v>0.30006971792504383</v>
      </c>
      <c r="T160" s="36">
        <f t="shared" si="5"/>
        <v>0.29127646611771651</v>
      </c>
      <c r="U160" s="36">
        <f t="shared" si="5"/>
        <v>0.29064837670290744</v>
      </c>
      <c r="V160" s="36">
        <f t="shared" si="5"/>
        <v>0.29724331555840289</v>
      </c>
      <c r="W160" s="36">
        <f t="shared" si="5"/>
        <v>0.27808658840672562</v>
      </c>
      <c r="X160" s="36">
        <f t="shared" si="5"/>
        <v>0.26521075540313921</v>
      </c>
      <c r="Y160" s="36">
        <f t="shared" si="5"/>
        <v>0.24181442470150052</v>
      </c>
      <c r="Z160" s="36">
        <f t="shared" si="5"/>
        <v>0.23003774817383005</v>
      </c>
      <c r="AA160" s="36">
        <f t="shared" si="5"/>
        <v>0.22705432345348686</v>
      </c>
      <c r="AB160" s="36">
        <f t="shared" si="5"/>
        <v>0.1985916773304803</v>
      </c>
      <c r="AC160" s="36">
        <f t="shared" si="5"/>
        <v>0.1887694466039371</v>
      </c>
      <c r="AD160" s="36">
        <f t="shared" si="5"/>
        <v>0.18246862977744222</v>
      </c>
      <c r="AE160" s="36">
        <f t="shared" si="5"/>
        <v>0.15680666365597873</v>
      </c>
      <c r="AF160" s="36">
        <f t="shared" si="5"/>
        <v>0.15555221034673089</v>
      </c>
      <c r="AG160" s="36">
        <f t="shared" si="5"/>
        <v>0</v>
      </c>
      <c r="AH160" s="36">
        <f t="shared" si="5"/>
        <v>0</v>
      </c>
      <c r="AI160" s="36">
        <f t="shared" si="5"/>
        <v>0</v>
      </c>
      <c r="AJ160" s="36">
        <f t="shared" si="5"/>
        <v>0</v>
      </c>
      <c r="AK160" s="36">
        <f t="shared" si="4"/>
        <v>0</v>
      </c>
      <c r="AL160" s="36">
        <f t="shared" si="4"/>
        <v>0</v>
      </c>
      <c r="AM160" s="36">
        <f t="shared" si="4"/>
        <v>0</v>
      </c>
      <c r="AN160" s="36">
        <f t="shared" si="4"/>
        <v>0</v>
      </c>
      <c r="AO160" s="36">
        <f t="shared" si="4"/>
        <v>0</v>
      </c>
      <c r="AP160" s="36">
        <f t="shared" si="4"/>
        <v>0</v>
      </c>
      <c r="AQ160" s="36">
        <f t="shared" si="4"/>
        <v>0</v>
      </c>
    </row>
    <row r="161" spans="1:51">
      <c r="A161" s="37"/>
      <c r="B161" s="12"/>
      <c r="C161" s="8" t="s">
        <v>147</v>
      </c>
      <c r="D161" s="8"/>
      <c r="E161" s="31" t="s">
        <v>71</v>
      </c>
      <c r="F161" s="36">
        <f t="shared" si="5"/>
        <v>0.33663071657385435</v>
      </c>
      <c r="G161" s="36">
        <f t="shared" si="5"/>
        <v>0.32183234439479402</v>
      </c>
      <c r="H161" s="36">
        <f t="shared" si="5"/>
        <v>0.25263108288016267</v>
      </c>
      <c r="I161" s="36">
        <f t="shared" si="5"/>
        <v>0.21907774938572841</v>
      </c>
      <c r="J161" s="36">
        <f t="shared" si="5"/>
        <v>0.17716587340303505</v>
      </c>
      <c r="K161" s="36">
        <f t="shared" si="5"/>
        <v>0.13058092338914257</v>
      </c>
      <c r="L161" s="36">
        <f t="shared" si="5"/>
        <v>9.5482301123457083E-2</v>
      </c>
      <c r="M161" s="36">
        <f t="shared" si="5"/>
        <v>6.7131070983810714E-2</v>
      </c>
      <c r="N161" s="36">
        <f t="shared" si="5"/>
        <v>8.2159874074704334E-2</v>
      </c>
      <c r="O161" s="36">
        <f t="shared" si="5"/>
        <v>8.1664910432033722E-2</v>
      </c>
      <c r="P161" s="36">
        <f t="shared" si="5"/>
        <v>8.9372829098856493E-2</v>
      </c>
      <c r="Q161" s="36">
        <f t="shared" si="5"/>
        <v>9.4192869141410562E-2</v>
      </c>
      <c r="R161" s="36">
        <f t="shared" si="5"/>
        <v>0.11415525114155251</v>
      </c>
      <c r="S161" s="36">
        <f t="shared" si="5"/>
        <v>0.11415525114155251</v>
      </c>
      <c r="T161" s="36">
        <f t="shared" si="5"/>
        <v>0.11415525114155251</v>
      </c>
      <c r="U161" s="36">
        <f t="shared" si="5"/>
        <v>0.14269406392694062</v>
      </c>
      <c r="V161" s="36">
        <f t="shared" si="5"/>
        <v>0.14269406392694062</v>
      </c>
      <c r="W161" s="36">
        <f t="shared" si="5"/>
        <v>0.14269406392694062</v>
      </c>
      <c r="X161" s="36">
        <f t="shared" si="5"/>
        <v>0.11415525114155251</v>
      </c>
      <c r="Y161" s="36">
        <f t="shared" si="5"/>
        <v>0.11415525114155251</v>
      </c>
      <c r="Z161" s="36">
        <f t="shared" si="5"/>
        <v>0.11415525114155251</v>
      </c>
      <c r="AA161" s="36">
        <f t="shared" si="5"/>
        <v>0.11415525114155251</v>
      </c>
      <c r="AB161" s="36">
        <f t="shared" si="5"/>
        <v>8.5616438356164379E-2</v>
      </c>
      <c r="AC161" s="36">
        <f t="shared" si="5"/>
        <v>8.5616438356164379E-2</v>
      </c>
      <c r="AD161" s="36">
        <f t="shared" si="5"/>
        <v>8.5616438356164379E-2</v>
      </c>
      <c r="AE161" s="36">
        <f t="shared" si="5"/>
        <v>8.5616438356164379E-2</v>
      </c>
      <c r="AF161" s="36">
        <f t="shared" si="5"/>
        <v>8.5616438356164379E-2</v>
      </c>
      <c r="AG161" s="36">
        <f t="shared" si="5"/>
        <v>0.11415525114155251</v>
      </c>
      <c r="AH161" s="36">
        <f t="shared" si="5"/>
        <v>0.11415525114155251</v>
      </c>
      <c r="AI161" s="36">
        <f t="shared" si="5"/>
        <v>0.11415525114155251</v>
      </c>
      <c r="AJ161" s="36">
        <f t="shared" si="5"/>
        <v>0.14269406392694062</v>
      </c>
      <c r="AK161" s="36">
        <f t="shared" si="4"/>
        <v>0.14269406392694062</v>
      </c>
      <c r="AL161" s="36">
        <f t="shared" si="4"/>
        <v>8.5616438356164379E-2</v>
      </c>
      <c r="AM161" s="36">
        <f t="shared" si="4"/>
        <v>8.5616438356164379E-2</v>
      </c>
      <c r="AN161" s="36">
        <f t="shared" si="4"/>
        <v>5.7077625570776253E-2</v>
      </c>
      <c r="AO161" s="36">
        <f t="shared" si="4"/>
        <v>5.7077625570776253E-2</v>
      </c>
      <c r="AP161" s="36">
        <f t="shared" si="4"/>
        <v>2.8538812785388126E-2</v>
      </c>
      <c r="AQ161" s="36">
        <f t="shared" si="4"/>
        <v>2.8538812785388126E-2</v>
      </c>
    </row>
    <row r="162" spans="1:51">
      <c r="A162" s="37"/>
      <c r="B162" s="12"/>
      <c r="C162" s="8" t="s">
        <v>148</v>
      </c>
      <c r="D162" s="8"/>
      <c r="E162" s="31" t="s">
        <v>71</v>
      </c>
      <c r="F162" s="36">
        <f t="shared" si="5"/>
        <v>0.36099745003854594</v>
      </c>
      <c r="G162" s="36">
        <f t="shared" si="5"/>
        <v>0.17716301962877307</v>
      </c>
      <c r="H162" s="36">
        <f t="shared" si="5"/>
        <v>0</v>
      </c>
      <c r="I162" s="36">
        <f t="shared" si="5"/>
        <v>0</v>
      </c>
      <c r="J162" s="36">
        <f t="shared" si="5"/>
        <v>0</v>
      </c>
      <c r="K162" s="36">
        <f t="shared" si="5"/>
        <v>0</v>
      </c>
      <c r="L162" s="36">
        <f t="shared" si="5"/>
        <v>0</v>
      </c>
      <c r="M162" s="36">
        <f t="shared" si="5"/>
        <v>0</v>
      </c>
      <c r="N162" s="36">
        <f t="shared" si="5"/>
        <v>0</v>
      </c>
      <c r="O162" s="36">
        <f t="shared" si="5"/>
        <v>0</v>
      </c>
      <c r="P162" s="36">
        <f t="shared" si="5"/>
        <v>0</v>
      </c>
      <c r="Q162" s="36">
        <f t="shared" si="5"/>
        <v>0</v>
      </c>
      <c r="R162" s="36">
        <f t="shared" si="5"/>
        <v>0</v>
      </c>
      <c r="S162" s="36">
        <f t="shared" si="5"/>
        <v>0</v>
      </c>
      <c r="T162" s="36">
        <f t="shared" si="5"/>
        <v>0</v>
      </c>
      <c r="U162" s="36">
        <f t="shared" si="5"/>
        <v>0</v>
      </c>
      <c r="V162" s="36">
        <f t="shared" si="5"/>
        <v>0</v>
      </c>
      <c r="W162" s="36">
        <f t="shared" si="5"/>
        <v>0</v>
      </c>
      <c r="X162" s="36">
        <f t="shared" si="5"/>
        <v>0</v>
      </c>
      <c r="Y162" s="36">
        <f t="shared" si="5"/>
        <v>0</v>
      </c>
      <c r="Z162" s="36">
        <f t="shared" si="5"/>
        <v>0</v>
      </c>
      <c r="AA162" s="36">
        <f t="shared" si="5"/>
        <v>0</v>
      </c>
      <c r="AB162" s="36">
        <f t="shared" si="5"/>
        <v>0</v>
      </c>
      <c r="AC162" s="36">
        <f t="shared" si="5"/>
        <v>0</v>
      </c>
      <c r="AD162" s="36">
        <f t="shared" si="5"/>
        <v>0</v>
      </c>
      <c r="AE162" s="36">
        <f t="shared" si="5"/>
        <v>0</v>
      </c>
      <c r="AF162" s="36">
        <f t="shared" si="5"/>
        <v>0</v>
      </c>
      <c r="AG162" s="36">
        <f t="shared" si="5"/>
        <v>0</v>
      </c>
      <c r="AH162" s="36">
        <f t="shared" si="5"/>
        <v>0</v>
      </c>
      <c r="AI162" s="36">
        <f t="shared" si="5"/>
        <v>0</v>
      </c>
      <c r="AJ162" s="36">
        <f t="shared" si="5"/>
        <v>0</v>
      </c>
      <c r="AK162" s="36">
        <f t="shared" si="4"/>
        <v>0</v>
      </c>
      <c r="AL162" s="36">
        <f t="shared" si="4"/>
        <v>0</v>
      </c>
      <c r="AM162" s="36">
        <f t="shared" si="4"/>
        <v>0</v>
      </c>
      <c r="AN162" s="36">
        <f t="shared" si="4"/>
        <v>0</v>
      </c>
      <c r="AO162" s="36">
        <f t="shared" si="4"/>
        <v>0</v>
      </c>
      <c r="AP162" s="36">
        <f t="shared" si="4"/>
        <v>0</v>
      </c>
      <c r="AQ162" s="36">
        <f t="shared" si="4"/>
        <v>0</v>
      </c>
    </row>
    <row r="163" spans="1:51">
      <c r="A163" s="37"/>
      <c r="B163" s="12"/>
      <c r="C163" s="8" t="s">
        <v>149</v>
      </c>
      <c r="D163" s="8"/>
      <c r="E163" s="31" t="s">
        <v>71</v>
      </c>
      <c r="F163" s="36">
        <f t="shared" si="5"/>
        <v>0.70892472876412416</v>
      </c>
      <c r="G163" s="36">
        <f t="shared" si="5"/>
        <v>0.71019537390523246</v>
      </c>
      <c r="H163" s="36">
        <f t="shared" si="5"/>
        <v>0.71354808206736087</v>
      </c>
      <c r="I163" s="36">
        <f t="shared" si="5"/>
        <v>0.70390554041780196</v>
      </c>
      <c r="J163" s="36">
        <f t="shared" si="5"/>
        <v>0.68632932625104837</v>
      </c>
      <c r="K163" s="36">
        <f t="shared" si="5"/>
        <v>0.54597701149425293</v>
      </c>
      <c r="L163" s="36">
        <f t="shared" si="5"/>
        <v>0.64746260603698924</v>
      </c>
      <c r="M163" s="36">
        <f t="shared" si="5"/>
        <v>0.80732991616957916</v>
      </c>
      <c r="N163" s="36">
        <f t="shared" si="5"/>
        <v>0.80732991616957916</v>
      </c>
      <c r="O163" s="36">
        <f t="shared" si="5"/>
        <v>0.80882867220207233</v>
      </c>
      <c r="P163" s="36">
        <f t="shared" si="5"/>
        <v>0.80882867220207233</v>
      </c>
      <c r="Q163" s="36">
        <f t="shared" si="5"/>
        <v>0.71218973188151269</v>
      </c>
      <c r="R163" s="36">
        <f t="shared" si="5"/>
        <v>0.75203920821571435</v>
      </c>
      <c r="S163" s="36">
        <f t="shared" si="5"/>
        <v>0.84887634287561542</v>
      </c>
      <c r="T163" s="36">
        <f t="shared" si="5"/>
        <v>0.84772180177683865</v>
      </c>
      <c r="U163" s="36">
        <f t="shared" si="5"/>
        <v>0.79259246431024821</v>
      </c>
      <c r="V163" s="36">
        <f t="shared" si="5"/>
        <v>0.79576745233188428</v>
      </c>
      <c r="W163" s="36">
        <f t="shared" si="5"/>
        <v>0.80341628711128033</v>
      </c>
      <c r="X163" s="36">
        <f t="shared" si="5"/>
        <v>0.80817876914373454</v>
      </c>
      <c r="Y163" s="36">
        <f t="shared" si="5"/>
        <v>0.79721062870535531</v>
      </c>
      <c r="Z163" s="36">
        <f t="shared" si="5"/>
        <v>0.79894244035352047</v>
      </c>
      <c r="AA163" s="36">
        <f t="shared" si="5"/>
        <v>0.85926721276460627</v>
      </c>
      <c r="AB163" s="36">
        <f t="shared" si="5"/>
        <v>0.79092533765260808</v>
      </c>
      <c r="AC163" s="36">
        <f t="shared" si="5"/>
        <v>0.78747242904795978</v>
      </c>
      <c r="AD163" s="36">
        <f t="shared" si="5"/>
        <v>0.77533493213465088</v>
      </c>
      <c r="AE163" s="36">
        <f t="shared" si="5"/>
        <v>0.72479690619389014</v>
      </c>
      <c r="AF163" s="36">
        <f t="shared" si="5"/>
        <v>0.72521544057021115</v>
      </c>
      <c r="AG163" s="36">
        <f t="shared" si="5"/>
        <v>0.74540972422769936</v>
      </c>
      <c r="AH163" s="36">
        <f t="shared" si="5"/>
        <v>0.74750239610930436</v>
      </c>
      <c r="AI163" s="36">
        <f t="shared" si="5"/>
        <v>0.74603752579218086</v>
      </c>
      <c r="AJ163" s="36">
        <f t="shared" si="5"/>
        <v>0.74739776251522416</v>
      </c>
      <c r="AK163" s="36">
        <f t="shared" si="4"/>
        <v>0.74844409845602666</v>
      </c>
      <c r="AL163" s="36">
        <f t="shared" si="4"/>
        <v>0.77192256810743554</v>
      </c>
      <c r="AM163" s="36">
        <f t="shared" si="4"/>
        <v>0.76191038935885946</v>
      </c>
      <c r="AN163" s="36">
        <f t="shared" si="4"/>
        <v>0.7552629592061163</v>
      </c>
      <c r="AO163" s="36">
        <f t="shared" si="4"/>
        <v>0.75001066871505995</v>
      </c>
      <c r="AP163" s="36">
        <f t="shared" si="4"/>
        <v>0.74467631118508082</v>
      </c>
      <c r="AQ163" s="36">
        <f t="shared" si="4"/>
        <v>0.74131156258924791</v>
      </c>
    </row>
    <row r="164" spans="1:51">
      <c r="A164" s="12"/>
      <c r="B164" s="34" t="s">
        <v>155</v>
      </c>
    </row>
    <row r="165" spans="1:51">
      <c r="A165" s="12"/>
      <c r="B165" s="12"/>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row>
    <row r="166" spans="1:51">
      <c r="A166" s="27" t="s">
        <v>29</v>
      </c>
      <c r="B166" s="27"/>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row>
    <row r="167" spans="1:51">
      <c r="A167" s="29"/>
      <c r="B167" s="29"/>
      <c r="C167" s="29" t="s">
        <v>48</v>
      </c>
      <c r="D167" s="29"/>
      <c r="E167" s="29" t="s">
        <v>49</v>
      </c>
      <c r="F167" s="30">
        <v>2023</v>
      </c>
      <c r="G167" s="30">
        <v>2024</v>
      </c>
      <c r="H167" s="30">
        <v>2025</v>
      </c>
      <c r="I167" s="30">
        <v>2026</v>
      </c>
      <c r="J167" s="30">
        <v>2027</v>
      </c>
      <c r="K167" s="30">
        <v>2028</v>
      </c>
      <c r="L167" s="30">
        <v>2029</v>
      </c>
      <c r="M167" s="30">
        <v>2030</v>
      </c>
      <c r="N167" s="30">
        <v>2031</v>
      </c>
      <c r="O167" s="30">
        <v>2032</v>
      </c>
      <c r="P167" s="30">
        <v>2033</v>
      </c>
      <c r="Q167" s="30">
        <v>2034</v>
      </c>
      <c r="R167" s="30">
        <v>2035</v>
      </c>
      <c r="S167" s="30">
        <v>2036</v>
      </c>
      <c r="T167" s="30">
        <v>2037</v>
      </c>
      <c r="U167" s="30">
        <v>2038</v>
      </c>
      <c r="V167" s="30">
        <v>2039</v>
      </c>
      <c r="W167" s="30">
        <v>2040</v>
      </c>
      <c r="X167" s="30">
        <v>2041</v>
      </c>
      <c r="Y167" s="30">
        <v>2042</v>
      </c>
      <c r="Z167" s="30">
        <v>2043</v>
      </c>
      <c r="AA167" s="30">
        <v>2044</v>
      </c>
      <c r="AB167" s="30">
        <v>2045</v>
      </c>
      <c r="AC167" s="30">
        <v>2046</v>
      </c>
      <c r="AD167" s="30">
        <v>2047</v>
      </c>
      <c r="AE167" s="30">
        <v>2048</v>
      </c>
      <c r="AF167" s="30">
        <v>2049</v>
      </c>
      <c r="AG167" s="30">
        <v>2050</v>
      </c>
      <c r="AH167" s="30">
        <v>2051</v>
      </c>
      <c r="AI167" s="30">
        <v>2052</v>
      </c>
      <c r="AJ167" s="30">
        <v>2053</v>
      </c>
      <c r="AK167" s="30">
        <v>2054</v>
      </c>
      <c r="AL167" s="30">
        <v>2055</v>
      </c>
      <c r="AM167" s="30">
        <v>2056</v>
      </c>
      <c r="AN167" s="30">
        <v>2057</v>
      </c>
      <c r="AO167" s="30">
        <v>2058</v>
      </c>
      <c r="AP167" s="30">
        <v>2059</v>
      </c>
      <c r="AQ167" s="30">
        <v>2060</v>
      </c>
      <c r="AR167" s="40"/>
      <c r="AS167" s="40"/>
      <c r="AT167" s="40"/>
      <c r="AU167" s="40"/>
      <c r="AV167" s="40"/>
      <c r="AW167" s="40"/>
      <c r="AX167" s="40"/>
      <c r="AY167" s="40"/>
    </row>
    <row r="168" spans="1:51" ht="14.85" customHeight="1">
      <c r="A168" s="12"/>
      <c r="B168" s="12" t="s">
        <v>157</v>
      </c>
      <c r="C168" s="8" t="s">
        <v>158</v>
      </c>
      <c r="D168" s="8"/>
      <c r="E168" s="31" t="s">
        <v>159</v>
      </c>
      <c r="F168" s="36">
        <v>38.17</v>
      </c>
      <c r="G168" s="36">
        <v>33.520000000000003</v>
      </c>
      <c r="H168" s="36">
        <v>24.67</v>
      </c>
      <c r="I168" s="36">
        <v>18.36</v>
      </c>
      <c r="J168" s="36">
        <v>15.32</v>
      </c>
      <c r="K168" s="36">
        <v>11.29</v>
      </c>
      <c r="L168" s="36">
        <v>9.15</v>
      </c>
      <c r="M168" s="36">
        <v>6.81</v>
      </c>
      <c r="N168" s="36">
        <v>7.14</v>
      </c>
      <c r="O168" s="36">
        <v>6.82</v>
      </c>
      <c r="P168" s="36">
        <v>7.09</v>
      </c>
      <c r="Q168" s="36">
        <v>6.17</v>
      </c>
      <c r="R168" s="36">
        <v>0.39</v>
      </c>
      <c r="S168" s="36">
        <v>0.37</v>
      </c>
      <c r="T168" s="36">
        <v>0.36</v>
      </c>
      <c r="U168" s="36">
        <v>0.36</v>
      </c>
      <c r="V168" s="36">
        <v>0.38</v>
      </c>
      <c r="W168" s="36">
        <v>0.35</v>
      </c>
      <c r="X168" s="36">
        <v>0.33</v>
      </c>
      <c r="Y168" s="36">
        <v>0.31</v>
      </c>
      <c r="Z168" s="36">
        <v>0.28999999999999998</v>
      </c>
      <c r="AA168" s="36">
        <v>0.28999999999999998</v>
      </c>
      <c r="AB168" s="36">
        <v>0.23</v>
      </c>
      <c r="AC168" s="36">
        <v>0.17</v>
      </c>
      <c r="AD168" s="36">
        <v>0.13</v>
      </c>
      <c r="AE168" s="36">
        <v>0.06</v>
      </c>
      <c r="AF168" s="36">
        <v>0.06</v>
      </c>
      <c r="AG168" s="36">
        <v>0.03</v>
      </c>
      <c r="AH168" s="36">
        <v>0.03</v>
      </c>
      <c r="AI168" s="36">
        <v>0.03</v>
      </c>
      <c r="AJ168" s="36">
        <v>0.03</v>
      </c>
      <c r="AK168" s="36">
        <v>0.03</v>
      </c>
      <c r="AL168" s="36">
        <v>0.02</v>
      </c>
      <c r="AM168" s="36">
        <v>0.01</v>
      </c>
      <c r="AN168" s="36">
        <v>0.01</v>
      </c>
      <c r="AO168" s="36">
        <v>0.01</v>
      </c>
      <c r="AP168" s="36">
        <v>0</v>
      </c>
      <c r="AQ168" s="36">
        <v>0</v>
      </c>
      <c r="AR168" s="40"/>
      <c r="AS168" s="40"/>
      <c r="AT168" s="40"/>
      <c r="AU168" s="40"/>
      <c r="AV168" s="40"/>
      <c r="AW168" s="40"/>
      <c r="AX168" s="40"/>
      <c r="AY168" s="40"/>
    </row>
    <row r="169" spans="1:51" ht="14.85" customHeight="1">
      <c r="A169" s="12"/>
      <c r="B169" s="12"/>
      <c r="C169" s="8" t="s">
        <v>160</v>
      </c>
      <c r="D169" s="8"/>
      <c r="E169" s="31" t="s">
        <v>161</v>
      </c>
      <c r="F169" s="36">
        <v>131.68</v>
      </c>
      <c r="G169" s="36">
        <v>115.17</v>
      </c>
      <c r="H169" s="36">
        <v>82.18</v>
      </c>
      <c r="I169" s="36">
        <v>56.98</v>
      </c>
      <c r="J169" s="36">
        <v>44.58</v>
      </c>
      <c r="K169" s="36">
        <v>30.96</v>
      </c>
      <c r="L169" s="36">
        <v>23.49</v>
      </c>
      <c r="M169" s="36">
        <v>16.22</v>
      </c>
      <c r="N169" s="36">
        <v>16.23</v>
      </c>
      <c r="O169" s="36">
        <v>14.9</v>
      </c>
      <c r="P169" s="36">
        <v>14.99</v>
      </c>
      <c r="Q169" s="36">
        <v>12.55</v>
      </c>
      <c r="R169" s="36">
        <v>0.77</v>
      </c>
      <c r="S169" s="36">
        <v>0.69</v>
      </c>
      <c r="T169" s="36">
        <v>0.65</v>
      </c>
      <c r="U169" s="36">
        <v>0.63</v>
      </c>
      <c r="V169" s="36">
        <v>0.62</v>
      </c>
      <c r="W169" s="36">
        <v>0.55000000000000004</v>
      </c>
      <c r="X169" s="36">
        <v>0.5</v>
      </c>
      <c r="Y169" s="36">
        <v>0.44</v>
      </c>
      <c r="Z169" s="36">
        <v>0.4</v>
      </c>
      <c r="AA169" s="36">
        <v>0.38</v>
      </c>
      <c r="AB169" s="36">
        <v>0.28999999999999998</v>
      </c>
      <c r="AC169" s="36">
        <v>0.21</v>
      </c>
      <c r="AD169" s="36">
        <v>0.15</v>
      </c>
      <c r="AE169" s="36">
        <v>7.0000000000000007E-2</v>
      </c>
      <c r="AF169" s="36">
        <v>0.06</v>
      </c>
      <c r="AG169" s="36">
        <v>0.03</v>
      </c>
      <c r="AH169" s="36">
        <v>0.03</v>
      </c>
      <c r="AI169" s="36">
        <v>0.03</v>
      </c>
      <c r="AJ169" s="36">
        <v>0.03</v>
      </c>
      <c r="AK169" s="36">
        <v>0.03</v>
      </c>
      <c r="AL169" s="36">
        <v>0.02</v>
      </c>
      <c r="AM169" s="36">
        <v>0.01</v>
      </c>
      <c r="AN169" s="36">
        <v>0.01</v>
      </c>
      <c r="AO169" s="36">
        <v>0.01</v>
      </c>
      <c r="AP169" s="36">
        <v>0</v>
      </c>
      <c r="AQ169" s="36">
        <v>0</v>
      </c>
      <c r="AR169" s="40"/>
      <c r="AS169" s="40"/>
      <c r="AT169" s="40"/>
      <c r="AU169" s="40"/>
      <c r="AV169" s="40"/>
      <c r="AW169" s="40"/>
      <c r="AX169" s="40"/>
      <c r="AY169" s="40"/>
    </row>
    <row r="170" spans="1:51" ht="14.85" customHeight="1">
      <c r="A170" s="12"/>
      <c r="B170" s="12"/>
      <c r="C170" s="8"/>
      <c r="D170" s="8"/>
      <c r="E170" s="31"/>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40"/>
      <c r="AS170" s="40"/>
      <c r="AT170" s="40"/>
      <c r="AU170" s="40"/>
      <c r="AV170" s="40"/>
      <c r="AW170" s="40"/>
      <c r="AX170" s="40"/>
      <c r="AY170" s="40"/>
    </row>
    <row r="171" spans="1:51" ht="14.85" customHeight="1">
      <c r="B171" s="34" t="s">
        <v>162</v>
      </c>
      <c r="AR171" s="40"/>
      <c r="AS171" s="40"/>
      <c r="AT171" s="40"/>
      <c r="AU171" s="40"/>
      <c r="AV171" s="40"/>
      <c r="AW171" s="40"/>
      <c r="AX171" s="40"/>
      <c r="AY171" s="40"/>
    </row>
    <row r="172" spans="1:51">
      <c r="A172" s="12"/>
      <c r="B172" s="12"/>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40"/>
      <c r="AS172" s="40"/>
      <c r="AT172" s="40"/>
      <c r="AU172" s="40"/>
      <c r="AV172" s="40"/>
      <c r="AW172" s="40"/>
      <c r="AX172" s="40"/>
      <c r="AY172" s="40"/>
    </row>
    <row r="173" spans="1:51" ht="14.85" customHeight="1">
      <c r="A173" s="12"/>
      <c r="B173" s="12" t="s">
        <v>163</v>
      </c>
      <c r="C173" s="8" t="s">
        <v>141</v>
      </c>
      <c r="D173" s="8"/>
      <c r="E173" s="31" t="s">
        <v>159</v>
      </c>
      <c r="F173" s="36">
        <f>-0.941*F134</f>
        <v>0</v>
      </c>
      <c r="G173" s="36">
        <f t="shared" ref="G173:AQ173" si="6">-0.941*G134</f>
        <v>0</v>
      </c>
      <c r="H173" s="36">
        <f t="shared" si="6"/>
        <v>0</v>
      </c>
      <c r="I173" s="36">
        <f t="shared" si="6"/>
        <v>0</v>
      </c>
      <c r="J173" s="36">
        <f t="shared" si="6"/>
        <v>0</v>
      </c>
      <c r="K173" s="36">
        <f t="shared" si="6"/>
        <v>0</v>
      </c>
      <c r="L173" s="36">
        <f t="shared" si="6"/>
        <v>0</v>
      </c>
      <c r="M173" s="36">
        <f t="shared" si="6"/>
        <v>-0.55518999999999996</v>
      </c>
      <c r="N173" s="36">
        <f t="shared" si="6"/>
        <v>-3.6981299999999999</v>
      </c>
      <c r="O173" s="36">
        <f t="shared" si="6"/>
        <v>-6.66228</v>
      </c>
      <c r="P173" s="36">
        <f t="shared" si="6"/>
        <v>-6.6340499999999993</v>
      </c>
      <c r="Q173" s="36">
        <f t="shared" si="6"/>
        <v>-9.4946899999999985</v>
      </c>
      <c r="R173" s="36">
        <f t="shared" si="6"/>
        <v>-12.524709999999999</v>
      </c>
      <c r="S173" s="36">
        <f t="shared" si="6"/>
        <v>-16.316939999999999</v>
      </c>
      <c r="T173" s="36">
        <f t="shared" si="6"/>
        <v>-16.55219</v>
      </c>
      <c r="U173" s="36">
        <f t="shared" si="6"/>
        <v>-18.79177</v>
      </c>
      <c r="V173" s="36">
        <f t="shared" si="6"/>
        <v>-20.306779999999996</v>
      </c>
      <c r="W173" s="36">
        <f t="shared" si="6"/>
        <v>-26.517379999999999</v>
      </c>
      <c r="X173" s="36">
        <f t="shared" si="6"/>
        <v>-26.253899999999998</v>
      </c>
      <c r="Y173" s="36">
        <f t="shared" si="6"/>
        <v>-25.96219</v>
      </c>
      <c r="Z173" s="36">
        <f t="shared" si="6"/>
        <v>-35.588619999999999</v>
      </c>
      <c r="AA173" s="36">
        <f t="shared" si="6"/>
        <v>-35.880330000000001</v>
      </c>
      <c r="AB173" s="36">
        <f t="shared" si="6"/>
        <v>-34.732309999999998</v>
      </c>
      <c r="AC173" s="36">
        <f t="shared" si="6"/>
        <v>-42.683759999999999</v>
      </c>
      <c r="AD173" s="36">
        <f t="shared" si="6"/>
        <v>-40.067779999999999</v>
      </c>
      <c r="AE173" s="36">
        <f t="shared" si="6"/>
        <v>-44.960979999999999</v>
      </c>
      <c r="AF173" s="36">
        <f t="shared" si="6"/>
        <v>-48.405039999999993</v>
      </c>
      <c r="AG173" s="36">
        <f t="shared" si="6"/>
        <v>-56.478819999999999</v>
      </c>
      <c r="AH173" s="36">
        <f t="shared" si="6"/>
        <v>-57.589199999999998</v>
      </c>
      <c r="AI173" s="36">
        <f t="shared" si="6"/>
        <v>-59.170079999999999</v>
      </c>
      <c r="AJ173" s="36">
        <f t="shared" si="6"/>
        <v>-61.164999999999999</v>
      </c>
      <c r="AK173" s="36">
        <f t="shared" si="6"/>
        <v>-61.833109999999991</v>
      </c>
      <c r="AL173" s="36">
        <f t="shared" si="6"/>
        <v>-57.250439999999998</v>
      </c>
      <c r="AM173" s="36">
        <f t="shared" si="6"/>
        <v>-54.107499999999995</v>
      </c>
      <c r="AN173" s="36">
        <f t="shared" si="6"/>
        <v>-52.432519999999997</v>
      </c>
      <c r="AO173" s="36">
        <f t="shared" si="6"/>
        <v>-45.205639999999995</v>
      </c>
      <c r="AP173" s="36">
        <f t="shared" si="6"/>
        <v>-43.427149999999997</v>
      </c>
      <c r="AQ173" s="36">
        <f t="shared" si="6"/>
        <v>-42.646119999999996</v>
      </c>
      <c r="AR173" s="40"/>
      <c r="AS173" s="40"/>
      <c r="AT173" s="40"/>
      <c r="AU173" s="40"/>
      <c r="AV173" s="40"/>
      <c r="AW173" s="40"/>
      <c r="AX173" s="40"/>
      <c r="AY173" s="40"/>
    </row>
    <row r="174" spans="1:51" ht="14.85" customHeight="1">
      <c r="A174" s="12"/>
      <c r="B174" s="12"/>
      <c r="C174" s="8" t="s">
        <v>164</v>
      </c>
      <c r="D174" s="8"/>
      <c r="E174" s="31" t="s">
        <v>159</v>
      </c>
      <c r="F174" s="36">
        <f>0.06*F135</f>
        <v>2.9952000000000001</v>
      </c>
      <c r="G174" s="36">
        <f t="shared" ref="G174:AQ174" si="7">0.06*G135</f>
        <v>2.9987999999999997</v>
      </c>
      <c r="H174" s="36">
        <f t="shared" si="7"/>
        <v>2.7407999999999997</v>
      </c>
      <c r="I174" s="36">
        <f t="shared" si="7"/>
        <v>2.5428000000000002</v>
      </c>
      <c r="J174" s="36">
        <f t="shared" si="7"/>
        <v>1.9613999999999998</v>
      </c>
      <c r="K174" s="36">
        <f t="shared" si="7"/>
        <v>1.3895999999999999</v>
      </c>
      <c r="L174" s="36">
        <f t="shared" si="7"/>
        <v>1.1826000000000001</v>
      </c>
      <c r="M174" s="36">
        <f t="shared" si="7"/>
        <v>1.1112</v>
      </c>
      <c r="N174" s="36">
        <f t="shared" si="7"/>
        <v>1.1172</v>
      </c>
      <c r="O174" s="36">
        <f t="shared" si="7"/>
        <v>1.0691999999999999</v>
      </c>
      <c r="P174" s="36">
        <f t="shared" si="7"/>
        <v>1.0704</v>
      </c>
      <c r="Q174" s="36">
        <f t="shared" si="7"/>
        <v>1.0373999999999999</v>
      </c>
      <c r="R174" s="36">
        <f t="shared" si="7"/>
        <v>1.0122</v>
      </c>
      <c r="S174" s="36">
        <f t="shared" si="7"/>
        <v>0.87419999999999998</v>
      </c>
      <c r="T174" s="36">
        <f t="shared" si="7"/>
        <v>0.8952</v>
      </c>
      <c r="U174" s="36">
        <f t="shared" si="7"/>
        <v>0.99</v>
      </c>
      <c r="V174" s="36">
        <f t="shared" si="7"/>
        <v>1.0866</v>
      </c>
      <c r="W174" s="36">
        <f t="shared" si="7"/>
        <v>1.1202000000000001</v>
      </c>
      <c r="X174" s="36">
        <f t="shared" si="7"/>
        <v>1.0104</v>
      </c>
      <c r="Y174" s="36">
        <f t="shared" si="7"/>
        <v>0.88739999999999997</v>
      </c>
      <c r="Z174" s="36">
        <f t="shared" si="7"/>
        <v>0.78900000000000003</v>
      </c>
      <c r="AA174" s="36">
        <f t="shared" si="7"/>
        <v>0.68159999999999998</v>
      </c>
      <c r="AB174" s="36">
        <f t="shared" si="7"/>
        <v>0.5454</v>
      </c>
      <c r="AC174" s="36">
        <f t="shared" si="7"/>
        <v>0.42719999999999997</v>
      </c>
      <c r="AD174" s="36">
        <f t="shared" si="7"/>
        <v>0.2994</v>
      </c>
      <c r="AE174" s="36">
        <f t="shared" si="7"/>
        <v>0.18539999999999998</v>
      </c>
      <c r="AF174" s="36">
        <f t="shared" si="7"/>
        <v>9.6600000000000005E-2</v>
      </c>
      <c r="AG174" s="36">
        <f t="shared" si="7"/>
        <v>0</v>
      </c>
      <c r="AH174" s="36">
        <f t="shared" si="7"/>
        <v>0</v>
      </c>
      <c r="AI174" s="36">
        <f t="shared" si="7"/>
        <v>0</v>
      </c>
      <c r="AJ174" s="36">
        <f t="shared" si="7"/>
        <v>0</v>
      </c>
      <c r="AK174" s="36">
        <f t="shared" si="7"/>
        <v>0</v>
      </c>
      <c r="AL174" s="36">
        <f t="shared" si="7"/>
        <v>0</v>
      </c>
      <c r="AM174" s="36">
        <f t="shared" si="7"/>
        <v>0</v>
      </c>
      <c r="AN174" s="36">
        <f t="shared" si="7"/>
        <v>0</v>
      </c>
      <c r="AO174" s="36">
        <f t="shared" si="7"/>
        <v>0</v>
      </c>
      <c r="AP174" s="36">
        <f t="shared" si="7"/>
        <v>0</v>
      </c>
      <c r="AQ174" s="36">
        <f t="shared" si="7"/>
        <v>0</v>
      </c>
      <c r="AR174" s="40"/>
      <c r="AS174" s="40"/>
      <c r="AT174" s="40"/>
      <c r="AU174" s="40"/>
      <c r="AV174" s="40"/>
      <c r="AW174" s="40"/>
      <c r="AX174" s="40"/>
      <c r="AY174" s="40"/>
    </row>
    <row r="175" spans="1:51" ht="14.85" customHeight="1">
      <c r="A175" s="12"/>
      <c r="B175" s="12"/>
      <c r="C175" s="8" t="s">
        <v>165</v>
      </c>
      <c r="D175" s="8"/>
      <c r="E175" s="31" t="s">
        <v>159</v>
      </c>
      <c r="F175" s="36">
        <v>29.9035735321686</v>
      </c>
      <c r="G175" s="36">
        <v>27.4790287429039</v>
      </c>
      <c r="H175" s="36">
        <v>20.8497204115626</v>
      </c>
      <c r="I175" s="36">
        <v>14.240066310740501</v>
      </c>
      <c r="J175" s="36">
        <v>11.200828906442799</v>
      </c>
      <c r="K175" s="36">
        <v>7.1304526880995702</v>
      </c>
      <c r="L175" s="36">
        <v>5.1499431778368203</v>
      </c>
      <c r="M175" s="36">
        <v>2.8442065442409898</v>
      </c>
      <c r="N175" s="36">
        <v>3.1745443090276102</v>
      </c>
      <c r="O175" s="36">
        <v>2.8714324874352402</v>
      </c>
      <c r="P175" s="36">
        <v>3.1475456389591798</v>
      </c>
      <c r="Q175" s="36">
        <v>2.1965076781174999</v>
      </c>
      <c r="R175" s="36">
        <v>1.27185850867363E-2</v>
      </c>
      <c r="S175" s="36">
        <v>1.2729345481335299E-2</v>
      </c>
      <c r="T175" s="36">
        <v>1.42933035051081E-2</v>
      </c>
      <c r="U175" s="36">
        <v>1.6331922797054799E-2</v>
      </c>
      <c r="V175" s="36">
        <v>1.76354345315681E-2</v>
      </c>
      <c r="W175" s="36">
        <v>1.62034664818137E-2</v>
      </c>
      <c r="X175" s="36">
        <v>1.4710253266098299E-2</v>
      </c>
      <c r="Y175" s="36">
        <v>1.3465162340148801E-2</v>
      </c>
      <c r="Z175" s="36">
        <v>1.2899115692242599E-2</v>
      </c>
      <c r="AA175" s="36">
        <v>1.27290173656296E-2</v>
      </c>
      <c r="AB175" s="36">
        <v>1.13983563590365E-2</v>
      </c>
      <c r="AC175" s="36">
        <v>1.1731360938285701E-2</v>
      </c>
      <c r="AD175" s="36">
        <v>1.05804975416347E-2</v>
      </c>
      <c r="AE175" s="36">
        <v>1.00689762604853E-2</v>
      </c>
      <c r="AF175" s="36">
        <v>1.01863505716509E-2</v>
      </c>
      <c r="AG175" s="36">
        <v>1.3859035919253099E-2</v>
      </c>
      <c r="AH175" s="36">
        <v>1.4741280250890301E-2</v>
      </c>
      <c r="AI175" s="36">
        <v>1.58283461412599E-2</v>
      </c>
      <c r="AJ175" s="36">
        <v>1.7962422069200901E-2</v>
      </c>
      <c r="AK175" s="36">
        <v>1.8199509761583001E-2</v>
      </c>
      <c r="AL175" s="36">
        <v>1.1412426527083901E-2</v>
      </c>
      <c r="AM175" s="36">
        <v>9.41225450812125E-3</v>
      </c>
      <c r="AN175" s="36">
        <v>8.0805975742373904E-3</v>
      </c>
      <c r="AO175" s="36">
        <v>6.2213212233084101E-3</v>
      </c>
      <c r="AP175" s="36">
        <v>4.8623748292721501E-3</v>
      </c>
      <c r="AQ175" s="36">
        <v>3.4505750479978101E-3</v>
      </c>
      <c r="AR175" s="40"/>
      <c r="AS175" s="40"/>
      <c r="AT175" s="40"/>
      <c r="AU175" s="40"/>
      <c r="AV175" s="40"/>
      <c r="AW175" s="40"/>
      <c r="AX175" s="40"/>
      <c r="AY175" s="40"/>
    </row>
    <row r="176" spans="1:51" ht="14.85" customHeight="1">
      <c r="A176" s="12"/>
      <c r="B176" s="12"/>
      <c r="C176" s="8" t="s">
        <v>166</v>
      </c>
      <c r="D176" s="8"/>
      <c r="E176" s="31" t="s">
        <v>159</v>
      </c>
      <c r="F176" s="36">
        <v>3.3523328331817002</v>
      </c>
      <c r="G176" s="36">
        <v>3.3615173066445299</v>
      </c>
      <c r="H176" s="36">
        <v>3.4646041742231399</v>
      </c>
      <c r="I176" s="36">
        <v>3.4646041660788498</v>
      </c>
      <c r="J176" s="36">
        <v>3.4646041716941198</v>
      </c>
      <c r="K176" s="36">
        <v>3.4740962510608902</v>
      </c>
      <c r="L176" s="36">
        <v>3.4646041696425298</v>
      </c>
      <c r="M176" s="36">
        <v>3.4646041634405802</v>
      </c>
      <c r="N176" s="36">
        <v>3.46460413808594</v>
      </c>
      <c r="O176" s="36">
        <v>3.4740961917770301</v>
      </c>
      <c r="P176" s="36">
        <v>3.4646040385640799</v>
      </c>
      <c r="Q176" s="36">
        <v>3.4646041674697599</v>
      </c>
      <c r="R176" s="36">
        <v>1.2742881411749801E-3</v>
      </c>
      <c r="S176" s="36">
        <v>1.2779572679453199E-3</v>
      </c>
      <c r="T176" s="36">
        <v>1.2739435510798799E-3</v>
      </c>
      <c r="U176" s="36">
        <v>1.2744655601327501E-3</v>
      </c>
      <c r="V176" s="36">
        <v>1.27446557049107E-3</v>
      </c>
      <c r="W176" s="36">
        <v>1.27795661880374E-3</v>
      </c>
      <c r="X176" s="36">
        <v>1.27446613235901E-3</v>
      </c>
      <c r="Y176" s="36">
        <v>1.2744654449193401E-3</v>
      </c>
      <c r="Z176" s="36">
        <v>1.2744662740425601E-3</v>
      </c>
      <c r="AA176" s="36">
        <v>1.2779579166652E-3</v>
      </c>
      <c r="AB176" s="36">
        <v>1.27446623283906E-3</v>
      </c>
      <c r="AC176" s="36">
        <v>1.2744661126543699E-3</v>
      </c>
      <c r="AD176" s="36">
        <v>1.2744662074238001E-3</v>
      </c>
      <c r="AE176" s="36">
        <v>1.2779568342277199E-3</v>
      </c>
      <c r="AF176" s="36">
        <v>1.27446594144177E-3</v>
      </c>
      <c r="AG176" s="36">
        <v>1.2744661627208101E-3</v>
      </c>
      <c r="AH176" s="36">
        <v>1.27446199483456E-3</v>
      </c>
      <c r="AI176" s="36">
        <v>1.27795732219593E-3</v>
      </c>
      <c r="AJ176" s="36">
        <v>1.2744658681991599E-3</v>
      </c>
      <c r="AK176" s="36">
        <v>1.27446541143251E-3</v>
      </c>
      <c r="AL176" s="36">
        <v>1.27446512467839E-3</v>
      </c>
      <c r="AM176" s="36">
        <v>0</v>
      </c>
      <c r="AN176" s="36">
        <v>0</v>
      </c>
      <c r="AO176" s="36">
        <v>0</v>
      </c>
      <c r="AP176" s="36">
        <v>0</v>
      </c>
      <c r="AQ176" s="36">
        <v>0</v>
      </c>
      <c r="AR176" s="40"/>
      <c r="AS176" s="40"/>
      <c r="AT176" s="40"/>
      <c r="AU176" s="40"/>
      <c r="AV176" s="40"/>
      <c r="AW176" s="40"/>
      <c r="AX176" s="40"/>
      <c r="AY176" s="40"/>
    </row>
    <row r="177" spans="1:51" ht="14.85" customHeight="1">
      <c r="A177" s="12"/>
      <c r="B177" s="12"/>
      <c r="C177" s="8" t="s">
        <v>136</v>
      </c>
      <c r="D177" s="8"/>
      <c r="E177" s="31" t="s">
        <v>159</v>
      </c>
      <c r="F177" s="36">
        <v>0.33150937651816093</v>
      </c>
      <c r="G177" s="36">
        <v>0.42855690137429781</v>
      </c>
      <c r="H177" s="36">
        <v>0.28372652849612939</v>
      </c>
      <c r="I177" s="36">
        <v>0.4595920248833702</v>
      </c>
      <c r="J177" s="36">
        <v>0.37275787467868216</v>
      </c>
      <c r="K177" s="36">
        <v>0.27088941411927847</v>
      </c>
      <c r="L177" s="36">
        <v>0.16221399411338147</v>
      </c>
      <c r="M177" s="36">
        <v>5.6469663250517291E-2</v>
      </c>
      <c r="N177" s="36">
        <v>6.4303307376543301E-2</v>
      </c>
      <c r="O177" s="36">
        <v>5.8629536564641774E-2</v>
      </c>
      <c r="P177" s="36">
        <v>5.7805970953423581E-2</v>
      </c>
      <c r="Q177" s="36">
        <v>0.11425289156325152</v>
      </c>
      <c r="R177" s="36">
        <v>3.4489197529230667E-3</v>
      </c>
      <c r="S177" s="36">
        <v>3.2142567187110286E-3</v>
      </c>
      <c r="T177" s="36">
        <v>3.9738625425311969E-3</v>
      </c>
      <c r="U177" s="36">
        <v>6.1864008306609002E-3</v>
      </c>
      <c r="V177" s="36">
        <v>7.3829775030970456E-3</v>
      </c>
      <c r="W177" s="36">
        <v>7.3027810139102561E-3</v>
      </c>
      <c r="X177" s="36">
        <v>7.2004261431711288E-3</v>
      </c>
      <c r="Y177" s="36">
        <v>6.5891925208033872E-3</v>
      </c>
      <c r="Z177" s="36">
        <v>6.4553386133192397E-3</v>
      </c>
      <c r="AA177" s="36">
        <v>5.6294067772872129E-3</v>
      </c>
      <c r="AB177" s="36">
        <v>3.4493935289004818E-3</v>
      </c>
      <c r="AC177" s="36">
        <v>1.7977314046973194E-3</v>
      </c>
      <c r="AD177" s="36">
        <v>1.237080590498954E-3</v>
      </c>
      <c r="AE177" s="36">
        <v>1.3660436540869796E-3</v>
      </c>
      <c r="AF177" s="36">
        <v>1.5084457263259249E-3</v>
      </c>
      <c r="AG177" s="36">
        <v>9.0137620105632758E-3</v>
      </c>
      <c r="AH177" s="36">
        <v>9.3946939403416734E-3</v>
      </c>
      <c r="AI177" s="36">
        <v>9.2779089198004698E-3</v>
      </c>
      <c r="AJ177" s="36">
        <v>1.0619812003826926E-2</v>
      </c>
      <c r="AK177" s="36">
        <v>9.3762091476895532E-3</v>
      </c>
      <c r="AL177" s="36">
        <v>2.4741239187119676E-3</v>
      </c>
      <c r="AM177" s="36">
        <v>6.3503051234656011E-4</v>
      </c>
      <c r="AN177" s="36">
        <v>1.8765385123265687E-4</v>
      </c>
      <c r="AO177" s="36">
        <v>9.6781201333540884E-6</v>
      </c>
      <c r="AP177" s="36">
        <v>9.2297306067047033E-9</v>
      </c>
      <c r="AQ177" s="36">
        <v>2.8112965006069319E-9</v>
      </c>
      <c r="AR177" s="40"/>
      <c r="AS177" s="40"/>
      <c r="AT177" s="40"/>
      <c r="AU177" s="40"/>
      <c r="AV177" s="40"/>
      <c r="AW177" s="40"/>
      <c r="AX177" s="40"/>
      <c r="AY177" s="40"/>
    </row>
    <row r="178" spans="1:51" ht="14.85" customHeight="1">
      <c r="A178" s="12"/>
      <c r="B178" s="12"/>
      <c r="C178" s="8" t="s">
        <v>167</v>
      </c>
      <c r="D178" s="8"/>
      <c r="E178" s="31" t="s">
        <v>168</v>
      </c>
      <c r="F178" s="36">
        <v>0</v>
      </c>
      <c r="G178" s="36">
        <v>0</v>
      </c>
      <c r="H178" s="36">
        <v>7.4226560011275103E-2</v>
      </c>
      <c r="I178" s="36">
        <v>0.19330629749217401</v>
      </c>
      <c r="J178" s="36">
        <v>0.28596514222153402</v>
      </c>
      <c r="K178" s="36">
        <v>0.41303589127158902</v>
      </c>
      <c r="L178" s="36">
        <v>0.36887806825762898</v>
      </c>
      <c r="M178" s="36">
        <v>0.442594750829234</v>
      </c>
      <c r="N178" s="36">
        <v>0.44146970942532299</v>
      </c>
      <c r="O178" s="36">
        <v>0.41599331046403698</v>
      </c>
      <c r="P178" s="36">
        <v>0.42082859705438003</v>
      </c>
      <c r="Q178" s="36">
        <v>0.38988200658218303</v>
      </c>
      <c r="R178" s="36">
        <v>0.37225326244119999</v>
      </c>
      <c r="S178" s="36">
        <v>0.350251327059727</v>
      </c>
      <c r="T178" s="36">
        <v>0.34025568509669601</v>
      </c>
      <c r="U178" s="36">
        <v>0.33941525521810401</v>
      </c>
      <c r="V178" s="36">
        <v>0.34718171105407197</v>
      </c>
      <c r="W178" s="36">
        <v>0.32490894021822903</v>
      </c>
      <c r="X178" s="36">
        <v>0.310027751998319</v>
      </c>
      <c r="Y178" s="36">
        <v>0.283029912215221</v>
      </c>
      <c r="Z178" s="36">
        <v>0.269602930659884</v>
      </c>
      <c r="AA178" s="36">
        <v>0.26612133086071099</v>
      </c>
      <c r="AB178" s="36">
        <v>0.209280087339346</v>
      </c>
      <c r="AC178" s="36">
        <v>0.15569305367406</v>
      </c>
      <c r="AD178" s="36">
        <v>0.11218025225985701</v>
      </c>
      <c r="AE178" s="36">
        <v>4.6054511384409601E-2</v>
      </c>
      <c r="AF178" s="36">
        <v>4.5737688441366199E-2</v>
      </c>
      <c r="AG178" s="36">
        <v>0</v>
      </c>
      <c r="AH178" s="36">
        <v>0</v>
      </c>
      <c r="AI178" s="36">
        <v>0</v>
      </c>
      <c r="AJ178" s="36">
        <v>0</v>
      </c>
      <c r="AK178" s="36">
        <v>0</v>
      </c>
      <c r="AL178" s="36">
        <v>0</v>
      </c>
      <c r="AM178" s="36">
        <v>0</v>
      </c>
      <c r="AN178" s="36">
        <v>0</v>
      </c>
      <c r="AO178" s="36">
        <v>0</v>
      </c>
      <c r="AP178" s="36">
        <v>0</v>
      </c>
      <c r="AQ178" s="36">
        <v>0</v>
      </c>
      <c r="AR178" s="40"/>
      <c r="AS178" s="40"/>
      <c r="AT178" s="40"/>
      <c r="AU178" s="40"/>
      <c r="AV178" s="40"/>
      <c r="AW178" s="40"/>
      <c r="AX178" s="40"/>
      <c r="AY178" s="40"/>
    </row>
    <row r="179" spans="1:51" ht="14.85" customHeight="1">
      <c r="A179" s="12"/>
      <c r="B179" s="12"/>
      <c r="C179" s="8" t="s">
        <v>148</v>
      </c>
      <c r="D179" s="8"/>
      <c r="E179" s="31" t="s">
        <v>168</v>
      </c>
      <c r="F179" s="36">
        <v>4.5807975301978496</v>
      </c>
      <c r="G179" s="36">
        <v>2.2477463994731601</v>
      </c>
      <c r="H179" s="36">
        <v>2.5685206477734398E-4</v>
      </c>
      <c r="I179" s="36">
        <v>2.15784558478512E-4</v>
      </c>
      <c r="J179" s="36">
        <v>1.8972138773372599E-4</v>
      </c>
      <c r="K179" s="36">
        <v>8.6509533203625304E-5</v>
      </c>
      <c r="L179" s="36">
        <v>2.3793385899684299E-5</v>
      </c>
      <c r="M179" s="36">
        <v>8.6357829101685003E-7</v>
      </c>
      <c r="N179" s="36">
        <v>7.64214694986035E-6</v>
      </c>
      <c r="O179" s="36">
        <v>2.6308758367902098E-6</v>
      </c>
      <c r="P179" s="36">
        <v>2.3061468947685502E-5</v>
      </c>
      <c r="Q179" s="36">
        <v>1.2319398887612801E-8</v>
      </c>
      <c r="R179" s="36">
        <v>4.1516028008637703E-4</v>
      </c>
      <c r="S179" s="36">
        <v>4.0613003148607898E-4</v>
      </c>
      <c r="T179" s="36">
        <v>5.1031361924365503E-4</v>
      </c>
      <c r="U179" s="36">
        <v>1.5372977257469599E-3</v>
      </c>
      <c r="V179" s="36">
        <v>1.9878780959899198E-3</v>
      </c>
      <c r="W179" s="36">
        <v>1.76220881921568E-3</v>
      </c>
      <c r="X179" s="36">
        <v>1.76996309569105E-3</v>
      </c>
      <c r="Y179" s="36">
        <v>1.5914561031694001E-3</v>
      </c>
      <c r="Z179" s="36">
        <v>1.37834088579538E-3</v>
      </c>
      <c r="AA179" s="36">
        <v>6.1721575849306301E-4</v>
      </c>
      <c r="AB179" s="36">
        <v>1.3429030478619101E-4</v>
      </c>
      <c r="AC179" s="36">
        <v>9.6586484888048401E-5</v>
      </c>
      <c r="AD179" s="36">
        <v>2.1683732274852001E-5</v>
      </c>
      <c r="AE179" s="36">
        <v>6.1627190061666696E-9</v>
      </c>
      <c r="AF179" s="36">
        <v>1.68774194758367E-9</v>
      </c>
      <c r="AG179" s="36">
        <v>2.8798004043452999E-3</v>
      </c>
      <c r="AH179" s="36">
        <v>2.9764061581465402E-3</v>
      </c>
      <c r="AI179" s="36">
        <v>2.56367039003725E-3</v>
      </c>
      <c r="AJ179" s="36">
        <v>2.6260785975213202E-3</v>
      </c>
      <c r="AK179" s="36">
        <v>2.15811396272164E-3</v>
      </c>
      <c r="AL179" s="36">
        <v>5.2850485167194498E-9</v>
      </c>
      <c r="AM179" s="36">
        <v>4.1526149635507302E-10</v>
      </c>
      <c r="AN179" s="36">
        <v>1.2170038634119199E-9</v>
      </c>
      <c r="AO179" s="36">
        <v>1.97581699904325E-9</v>
      </c>
      <c r="AP179" s="36">
        <v>3.05058953259306E-8</v>
      </c>
      <c r="AQ179" s="36">
        <v>9.0087055374799608E-9</v>
      </c>
      <c r="AR179" s="40"/>
      <c r="AS179" s="40"/>
      <c r="AT179" s="40"/>
      <c r="AU179" s="40"/>
      <c r="AV179" s="40"/>
      <c r="AW179" s="40"/>
      <c r="AX179" s="40"/>
      <c r="AY179" s="40"/>
    </row>
    <row r="180" spans="1:51" ht="14.85" customHeight="1">
      <c r="A180" s="12"/>
      <c r="B180" s="12"/>
      <c r="C180" s="8"/>
      <c r="D180" s="8"/>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40"/>
      <c r="AS180" s="40"/>
      <c r="AT180" s="40"/>
      <c r="AU180" s="40"/>
      <c r="AV180" s="40"/>
      <c r="AW180" s="40"/>
      <c r="AX180" s="40"/>
      <c r="AY180" s="40"/>
    </row>
    <row r="181" spans="1:51" ht="14.85" customHeight="1">
      <c r="A181" s="12"/>
      <c r="B181" s="12"/>
      <c r="C181" s="8" t="s">
        <v>169</v>
      </c>
      <c r="D181" s="8"/>
      <c r="E181" s="31" t="s">
        <v>168</v>
      </c>
      <c r="F181" s="36">
        <f>SUM(F173:F179)</f>
        <v>41.163413272066308</v>
      </c>
      <c r="G181" s="36">
        <f t="shared" ref="G181:AQ181" si="8">SUM(G173:G179)</f>
        <v>36.51564935039589</v>
      </c>
      <c r="H181" s="36">
        <f t="shared" si="8"/>
        <v>27.413334526357922</v>
      </c>
      <c r="I181" s="36">
        <f t="shared" si="8"/>
        <v>20.900584583753375</v>
      </c>
      <c r="J181" s="36">
        <f t="shared" si="8"/>
        <v>17.285745816424871</v>
      </c>
      <c r="K181" s="36">
        <f t="shared" si="8"/>
        <v>12.67816075408453</v>
      </c>
      <c r="L181" s="36">
        <f t="shared" si="8"/>
        <v>10.32826320323626</v>
      </c>
      <c r="M181" s="36">
        <f t="shared" si="8"/>
        <v>7.3638859853396124</v>
      </c>
      <c r="N181" s="36">
        <f t="shared" si="8"/>
        <v>4.5639991060623659</v>
      </c>
      <c r="O181" s="36">
        <f t="shared" si="8"/>
        <v>1.2270741571167854</v>
      </c>
      <c r="P181" s="36">
        <f t="shared" si="8"/>
        <v>1.5271573070000117</v>
      </c>
      <c r="Q181" s="36">
        <f t="shared" si="8"/>
        <v>-2.292043243947905</v>
      </c>
      <c r="R181" s="36">
        <f t="shared" si="8"/>
        <v>-11.122399784297878</v>
      </c>
      <c r="S181" s="36">
        <f t="shared" si="8"/>
        <v>-15.074860983440795</v>
      </c>
      <c r="T181" s="36">
        <f t="shared" si="8"/>
        <v>-15.296682891685341</v>
      </c>
      <c r="U181" s="36">
        <f t="shared" si="8"/>
        <v>-17.437024657868303</v>
      </c>
      <c r="V181" s="36">
        <f t="shared" si="8"/>
        <v>-18.844717533244776</v>
      </c>
      <c r="W181" s="36">
        <f t="shared" si="8"/>
        <v>-25.045724646848029</v>
      </c>
      <c r="X181" s="36">
        <f t="shared" si="8"/>
        <v>-24.90851713936436</v>
      </c>
      <c r="Y181" s="36">
        <f t="shared" si="8"/>
        <v>-24.768839811375738</v>
      </c>
      <c r="Z181" s="36">
        <f t="shared" si="8"/>
        <v>-34.508009807874714</v>
      </c>
      <c r="AA181" s="36">
        <f t="shared" si="8"/>
        <v>-34.912355071321208</v>
      </c>
      <c r="AB181" s="36">
        <f t="shared" si="8"/>
        <v>-33.96137340623509</v>
      </c>
      <c r="AC181" s="36">
        <f t="shared" si="8"/>
        <v>-42.085966801385418</v>
      </c>
      <c r="AD181" s="36">
        <f t="shared" si="8"/>
        <v>-39.64308601966831</v>
      </c>
      <c r="AE181" s="36">
        <f t="shared" si="8"/>
        <v>-44.716812505704063</v>
      </c>
      <c r="AF181" s="36">
        <f t="shared" si="8"/>
        <v>-48.249733047631466</v>
      </c>
      <c r="AG181" s="36">
        <f t="shared" si="8"/>
        <v>-56.451792935503121</v>
      </c>
      <c r="AH181" s="36">
        <f t="shared" si="8"/>
        <v>-57.560813157655787</v>
      </c>
      <c r="AI181" s="36">
        <f t="shared" si="8"/>
        <v>-59.141132117226704</v>
      </c>
      <c r="AJ181" s="36">
        <f t="shared" si="8"/>
        <v>-61.132517221461249</v>
      </c>
      <c r="AK181" s="36">
        <f t="shared" si="8"/>
        <v>-61.802101701716566</v>
      </c>
      <c r="AL181" s="36">
        <f t="shared" si="8"/>
        <v>-57.235278979144475</v>
      </c>
      <c r="AM181" s="36">
        <f t="shared" si="8"/>
        <v>-54.097452714564263</v>
      </c>
      <c r="AN181" s="36">
        <f t="shared" si="8"/>
        <v>-52.424251747357523</v>
      </c>
      <c r="AO181" s="36">
        <f t="shared" si="8"/>
        <v>-45.199408998680731</v>
      </c>
      <c r="AP181" s="36">
        <f t="shared" si="8"/>
        <v>-43.4222875854351</v>
      </c>
      <c r="AQ181" s="36">
        <f t="shared" si="8"/>
        <v>-42.642669413131991</v>
      </c>
      <c r="AR181" s="40"/>
      <c r="AS181" s="40"/>
      <c r="AT181" s="40"/>
      <c r="AU181" s="40"/>
      <c r="AV181" s="40"/>
      <c r="AW181" s="40"/>
      <c r="AX181" s="40"/>
      <c r="AY181" s="40"/>
    </row>
    <row r="182" spans="1:51" ht="14.85" customHeight="1">
      <c r="A182" s="12"/>
      <c r="B182" s="12"/>
      <c r="C182" s="8"/>
      <c r="D182" s="8"/>
      <c r="E182" s="31"/>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40"/>
      <c r="AS182" s="40"/>
      <c r="AT182" s="40"/>
      <c r="AU182" s="40"/>
      <c r="AV182" s="40"/>
      <c r="AW182" s="40"/>
      <c r="AX182" s="40"/>
      <c r="AY182" s="40"/>
    </row>
    <row r="183" spans="1:51">
      <c r="A183" s="27" t="s">
        <v>30</v>
      </c>
      <c r="B183" s="27"/>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row>
    <row r="184" spans="1:51">
      <c r="A184" s="29"/>
      <c r="B184" s="29"/>
      <c r="C184" s="29" t="s">
        <v>48</v>
      </c>
      <c r="D184" s="29"/>
      <c r="E184" s="29" t="s">
        <v>49</v>
      </c>
      <c r="F184" s="30">
        <v>2023</v>
      </c>
      <c r="G184" s="30">
        <v>2024</v>
      </c>
      <c r="H184" s="30">
        <v>2025</v>
      </c>
      <c r="I184" s="30">
        <v>2026</v>
      </c>
      <c r="J184" s="30">
        <v>2027</v>
      </c>
      <c r="K184" s="30">
        <v>2028</v>
      </c>
      <c r="L184" s="30">
        <v>2029</v>
      </c>
      <c r="M184" s="30">
        <v>2030</v>
      </c>
      <c r="N184" s="30">
        <v>2031</v>
      </c>
      <c r="O184" s="30">
        <v>2032</v>
      </c>
      <c r="P184" s="30">
        <v>2033</v>
      </c>
      <c r="Q184" s="30">
        <v>2034</v>
      </c>
      <c r="R184" s="30">
        <v>2035</v>
      </c>
      <c r="S184" s="30">
        <v>2036</v>
      </c>
      <c r="T184" s="30">
        <v>2037</v>
      </c>
      <c r="U184" s="30">
        <v>2038</v>
      </c>
      <c r="V184" s="30">
        <v>2039</v>
      </c>
      <c r="W184" s="30">
        <v>2040</v>
      </c>
      <c r="X184" s="30">
        <v>2041</v>
      </c>
      <c r="Y184" s="30">
        <v>2042</v>
      </c>
      <c r="Z184" s="30">
        <v>2043</v>
      </c>
      <c r="AA184" s="30">
        <v>2044</v>
      </c>
      <c r="AB184" s="30">
        <v>2045</v>
      </c>
      <c r="AC184" s="30">
        <v>2046</v>
      </c>
      <c r="AD184" s="30">
        <v>2047</v>
      </c>
      <c r="AE184" s="30">
        <v>2048</v>
      </c>
      <c r="AF184" s="30">
        <v>2049</v>
      </c>
      <c r="AG184" s="30">
        <v>2050</v>
      </c>
      <c r="AH184" s="30">
        <v>2051</v>
      </c>
      <c r="AI184" s="30">
        <v>2052</v>
      </c>
      <c r="AJ184" s="30">
        <v>2053</v>
      </c>
      <c r="AK184" s="30">
        <v>2054</v>
      </c>
      <c r="AL184" s="30">
        <v>2055</v>
      </c>
      <c r="AM184" s="30">
        <v>2056</v>
      </c>
      <c r="AN184" s="30">
        <v>2057</v>
      </c>
      <c r="AO184" s="30">
        <v>2058</v>
      </c>
      <c r="AP184" s="30">
        <v>2059</v>
      </c>
      <c r="AQ184" s="30">
        <v>2060</v>
      </c>
    </row>
    <row r="185" spans="1:51">
      <c r="A185" s="12"/>
      <c r="B185" s="12" t="s">
        <v>170</v>
      </c>
      <c r="C185" s="8" t="s">
        <v>138</v>
      </c>
      <c r="D185" s="8"/>
      <c r="E185" s="31" t="s">
        <v>82</v>
      </c>
      <c r="F185" s="36">
        <v>138.88999999999999</v>
      </c>
      <c r="G185" s="36">
        <v>103.46</v>
      </c>
      <c r="H185" s="36">
        <v>72.06</v>
      </c>
      <c r="I185" s="36">
        <v>55.15</v>
      </c>
      <c r="J185" s="36">
        <v>45.54</v>
      </c>
      <c r="K185" s="36">
        <v>37.72</v>
      </c>
      <c r="L185" s="36">
        <v>30.45</v>
      </c>
      <c r="M185" s="36">
        <v>26.89</v>
      </c>
      <c r="N185" s="36">
        <v>27.18</v>
      </c>
      <c r="O185" s="36">
        <v>26.32</v>
      </c>
      <c r="P185" s="36">
        <v>26.72</v>
      </c>
      <c r="Q185" s="36">
        <v>25.41</v>
      </c>
      <c r="R185" s="36">
        <v>27.47</v>
      </c>
      <c r="S185" s="36">
        <v>27.24</v>
      </c>
      <c r="T185" s="36">
        <v>28.25</v>
      </c>
      <c r="U185" s="36">
        <v>31.35</v>
      </c>
      <c r="V185" s="36">
        <v>34.979999999999997</v>
      </c>
      <c r="W185" s="36">
        <v>36.409999999999997</v>
      </c>
      <c r="X185" s="36">
        <v>37.5</v>
      </c>
      <c r="Y185" s="36">
        <v>36.22</v>
      </c>
      <c r="Z185" s="36">
        <v>37.39</v>
      </c>
      <c r="AA185" s="36">
        <v>37.29</v>
      </c>
      <c r="AB185" s="36">
        <v>34.03</v>
      </c>
      <c r="AC185" s="36">
        <v>31</v>
      </c>
      <c r="AD185" s="36">
        <v>28.04</v>
      </c>
      <c r="AE185" s="36">
        <v>25.15</v>
      </c>
      <c r="AF185" s="36">
        <v>24.71</v>
      </c>
      <c r="AG185" s="36">
        <v>50.52</v>
      </c>
      <c r="AH185" s="36">
        <v>53.71</v>
      </c>
      <c r="AI185" s="36">
        <v>50.87</v>
      </c>
      <c r="AJ185" s="36">
        <v>55.39</v>
      </c>
      <c r="AK185" s="36">
        <v>51.55</v>
      </c>
      <c r="AL185" s="36">
        <v>31.78</v>
      </c>
      <c r="AM185" s="36">
        <v>28.31</v>
      </c>
      <c r="AN185" s="36">
        <v>25.87</v>
      </c>
      <c r="AO185" s="36">
        <v>24.33</v>
      </c>
      <c r="AP185" s="36">
        <v>23.23</v>
      </c>
      <c r="AQ185" s="36">
        <v>22.57</v>
      </c>
    </row>
    <row r="186" spans="1:51">
      <c r="A186" s="37"/>
      <c r="B186" s="12"/>
      <c r="C186" s="8" t="s">
        <v>139</v>
      </c>
      <c r="D186" s="8"/>
      <c r="E186" s="31" t="s">
        <v>82</v>
      </c>
      <c r="F186" s="36">
        <v>143.94</v>
      </c>
      <c r="G186" s="36">
        <v>108.31</v>
      </c>
      <c r="H186" s="36">
        <v>77.67</v>
      </c>
      <c r="I186" s="36">
        <v>60.96</v>
      </c>
      <c r="J186" s="36">
        <v>51.93</v>
      </c>
      <c r="K186" s="36">
        <v>44.03</v>
      </c>
      <c r="L186" s="36">
        <v>36.93</v>
      </c>
      <c r="M186" s="36">
        <v>32.880000000000003</v>
      </c>
      <c r="N186" s="36">
        <v>33.119999999999997</v>
      </c>
      <c r="O186" s="36">
        <v>31.99</v>
      </c>
      <c r="P186" s="36">
        <v>32.340000000000003</v>
      </c>
      <c r="Q186" s="36">
        <v>31.06</v>
      </c>
      <c r="R186" s="36">
        <v>33.21</v>
      </c>
      <c r="S186" s="36">
        <v>32.799999999999997</v>
      </c>
      <c r="T186" s="36">
        <v>33.729999999999997</v>
      </c>
      <c r="U186" s="36">
        <v>37.31</v>
      </c>
      <c r="V186" s="36">
        <v>41.15</v>
      </c>
      <c r="W186" s="36">
        <v>42.36</v>
      </c>
      <c r="X186" s="36">
        <v>43.62</v>
      </c>
      <c r="Y186" s="36">
        <v>41.93</v>
      </c>
      <c r="Z186" s="36">
        <v>42.68</v>
      </c>
      <c r="AA186" s="36">
        <v>42.05</v>
      </c>
      <c r="AB186" s="36">
        <v>37.96</v>
      </c>
      <c r="AC186" s="36">
        <v>34.64</v>
      </c>
      <c r="AD186" s="36">
        <v>31.3</v>
      </c>
      <c r="AE186" s="36">
        <v>28.44</v>
      </c>
      <c r="AF186" s="36">
        <v>28.03</v>
      </c>
      <c r="AG186" s="36">
        <v>56.46</v>
      </c>
      <c r="AH186" s="36">
        <v>59.67</v>
      </c>
      <c r="AI186" s="36">
        <v>56.62</v>
      </c>
      <c r="AJ186" s="36">
        <v>61.34</v>
      </c>
      <c r="AK186" s="36">
        <v>57.01</v>
      </c>
      <c r="AL186" s="36">
        <v>35.270000000000003</v>
      </c>
      <c r="AM186" s="36">
        <v>31.45</v>
      </c>
      <c r="AN186" s="36">
        <v>28.93</v>
      </c>
      <c r="AO186" s="36">
        <v>27.29</v>
      </c>
      <c r="AP186" s="36">
        <v>26.24</v>
      </c>
      <c r="AQ186" s="36">
        <v>25.57</v>
      </c>
    </row>
    <row r="187" spans="1:51">
      <c r="A187" s="12"/>
      <c r="B187" s="12"/>
      <c r="C187" s="8" t="s">
        <v>171</v>
      </c>
      <c r="D187" s="8"/>
      <c r="E187" s="31" t="s">
        <v>82</v>
      </c>
      <c r="F187" s="36">
        <v>139.61000000000001</v>
      </c>
      <c r="G187" s="36">
        <v>103.74</v>
      </c>
      <c r="H187" s="36">
        <v>73.459999999999994</v>
      </c>
      <c r="I187" s="36">
        <v>57.58</v>
      </c>
      <c r="J187" s="36">
        <v>49.36</v>
      </c>
      <c r="K187" s="36">
        <v>41.67</v>
      </c>
      <c r="L187" s="36">
        <v>35.17</v>
      </c>
      <c r="M187" s="36">
        <v>31.55</v>
      </c>
      <c r="N187" s="36">
        <v>31.71</v>
      </c>
      <c r="O187" s="36">
        <v>29.9</v>
      </c>
      <c r="P187" s="36">
        <v>30.15</v>
      </c>
      <c r="Q187" s="36">
        <v>29.18</v>
      </c>
      <c r="R187" s="36">
        <v>31.41</v>
      </c>
      <c r="S187" s="36">
        <v>31.33</v>
      </c>
      <c r="T187" s="36">
        <v>32.119999999999997</v>
      </c>
      <c r="U187" s="36">
        <v>35.71</v>
      </c>
      <c r="V187" s="36">
        <v>39.53</v>
      </c>
      <c r="W187" s="36">
        <v>41.33</v>
      </c>
      <c r="X187" s="36">
        <v>43.96</v>
      </c>
      <c r="Y187" s="36">
        <v>43.29</v>
      </c>
      <c r="Z187" s="36">
        <v>44.12</v>
      </c>
      <c r="AA187" s="36">
        <v>44.72</v>
      </c>
      <c r="AB187" s="36">
        <v>40.28</v>
      </c>
      <c r="AC187" s="36">
        <v>36.869999999999997</v>
      </c>
      <c r="AD187" s="36">
        <v>33.549999999999997</v>
      </c>
      <c r="AE187" s="36">
        <v>30.44</v>
      </c>
      <c r="AF187" s="36">
        <v>30.42</v>
      </c>
      <c r="AG187" s="36">
        <v>63.22</v>
      </c>
      <c r="AH187" s="36">
        <v>66.52</v>
      </c>
      <c r="AI187" s="36">
        <v>62.56</v>
      </c>
      <c r="AJ187" s="36">
        <v>68.59</v>
      </c>
      <c r="AK187" s="36">
        <v>63.46</v>
      </c>
      <c r="AL187" s="36">
        <v>37.22</v>
      </c>
      <c r="AM187" s="36">
        <v>33.090000000000003</v>
      </c>
      <c r="AN187" s="36">
        <v>30.39</v>
      </c>
      <c r="AO187" s="36">
        <v>28.52</v>
      </c>
      <c r="AP187" s="36">
        <v>27.42</v>
      </c>
      <c r="AQ187" s="36">
        <v>26.54</v>
      </c>
    </row>
    <row r="188" spans="1:51">
      <c r="A188" s="12"/>
      <c r="B188" s="34" t="s">
        <v>172</v>
      </c>
      <c r="C188" s="8"/>
      <c r="D188" s="8"/>
      <c r="E188" s="8"/>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row>
    <row r="189" spans="1:51">
      <c r="A189" s="12"/>
      <c r="B189" s="12"/>
      <c r="C189" s="8"/>
      <c r="D189" s="8"/>
      <c r="E189" s="8"/>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row>
    <row r="190" spans="1:51">
      <c r="A190" s="29"/>
      <c r="B190" s="29"/>
      <c r="C190" s="29" t="s">
        <v>48</v>
      </c>
      <c r="D190" s="29"/>
      <c r="E190" s="29" t="s">
        <v>49</v>
      </c>
      <c r="F190" s="30">
        <v>2023</v>
      </c>
      <c r="G190" s="30">
        <v>2024</v>
      </c>
      <c r="H190" s="30">
        <v>2025</v>
      </c>
      <c r="I190" s="30">
        <v>2026</v>
      </c>
      <c r="J190" s="30">
        <v>2027</v>
      </c>
      <c r="K190" s="30">
        <v>2028</v>
      </c>
      <c r="L190" s="30">
        <v>2029</v>
      </c>
      <c r="M190" s="30">
        <v>2030</v>
      </c>
      <c r="N190" s="30">
        <v>2031</v>
      </c>
      <c r="O190" s="30">
        <v>2032</v>
      </c>
      <c r="P190" s="30">
        <v>2033</v>
      </c>
      <c r="Q190" s="30">
        <v>2034</v>
      </c>
      <c r="R190" s="30">
        <v>2035</v>
      </c>
      <c r="S190" s="30">
        <v>2036</v>
      </c>
      <c r="T190" s="30">
        <v>2037</v>
      </c>
      <c r="U190" s="30">
        <v>2038</v>
      </c>
      <c r="V190" s="30">
        <v>2039</v>
      </c>
      <c r="W190" s="30">
        <v>2040</v>
      </c>
      <c r="X190" s="30">
        <v>2041</v>
      </c>
      <c r="Y190" s="30">
        <v>2042</v>
      </c>
      <c r="Z190" s="30">
        <v>2043</v>
      </c>
      <c r="AA190" s="30">
        <v>2044</v>
      </c>
      <c r="AB190" s="30">
        <v>2045</v>
      </c>
      <c r="AC190" s="30">
        <v>2046</v>
      </c>
      <c r="AD190" s="30">
        <v>2047</v>
      </c>
      <c r="AE190" s="30">
        <v>2048</v>
      </c>
      <c r="AF190" s="30">
        <v>2049</v>
      </c>
      <c r="AG190" s="30">
        <v>2050</v>
      </c>
      <c r="AH190" s="30">
        <v>2051</v>
      </c>
      <c r="AI190" s="30">
        <v>2052</v>
      </c>
      <c r="AJ190" s="30">
        <v>2053</v>
      </c>
      <c r="AK190" s="30">
        <v>2054</v>
      </c>
      <c r="AL190" s="30">
        <v>2055</v>
      </c>
      <c r="AM190" s="30">
        <v>2056</v>
      </c>
      <c r="AN190" s="30">
        <v>2057</v>
      </c>
      <c r="AO190" s="30">
        <v>2058</v>
      </c>
      <c r="AP190" s="30">
        <v>2059</v>
      </c>
      <c r="AQ190" s="30">
        <v>2060</v>
      </c>
    </row>
    <row r="191" spans="1:51">
      <c r="A191" s="12"/>
      <c r="B191" s="12" t="s">
        <v>173</v>
      </c>
      <c r="C191" s="8" t="s">
        <v>138</v>
      </c>
      <c r="D191" s="8"/>
      <c r="E191" s="31" t="s">
        <v>82</v>
      </c>
      <c r="F191" s="36">
        <v>138.88999999999999</v>
      </c>
      <c r="G191" s="36">
        <v>103.46</v>
      </c>
      <c r="H191" s="36">
        <v>72.099999999999994</v>
      </c>
      <c r="I191" s="36">
        <v>55.27</v>
      </c>
      <c r="J191" s="36">
        <v>45.95</v>
      </c>
      <c r="K191" s="36">
        <v>38.950000000000003</v>
      </c>
      <c r="L191" s="36">
        <v>32.47</v>
      </c>
      <c r="M191" s="36">
        <v>28.87</v>
      </c>
      <c r="N191" s="36">
        <v>29.2</v>
      </c>
      <c r="O191" s="36">
        <v>28.16</v>
      </c>
      <c r="P191" s="36">
        <v>28.46</v>
      </c>
      <c r="Q191" s="36">
        <v>26.98</v>
      </c>
      <c r="R191" s="36">
        <v>28.75</v>
      </c>
      <c r="S191" s="36">
        <v>28.26</v>
      </c>
      <c r="T191" s="36">
        <v>28.96</v>
      </c>
      <c r="U191" s="36">
        <v>31.73</v>
      </c>
      <c r="V191" s="36">
        <v>35.1</v>
      </c>
      <c r="W191" s="36">
        <v>36.479999999999997</v>
      </c>
      <c r="X191" s="36">
        <v>37.54</v>
      </c>
      <c r="Y191" s="36">
        <v>36.229999999999997</v>
      </c>
      <c r="Z191" s="36">
        <v>37.39</v>
      </c>
      <c r="AA191" s="36">
        <v>37.299999999999997</v>
      </c>
      <c r="AB191" s="36">
        <v>34.04</v>
      </c>
      <c r="AC191" s="36">
        <v>31.01</v>
      </c>
      <c r="AD191" s="36">
        <v>28.07</v>
      </c>
      <c r="AE191" s="36">
        <v>25.18</v>
      </c>
      <c r="AF191" s="36">
        <v>24.74</v>
      </c>
      <c r="AG191" s="36">
        <v>50.55</v>
      </c>
      <c r="AH191" s="36">
        <v>53.74</v>
      </c>
      <c r="AI191" s="36">
        <v>50.9</v>
      </c>
      <c r="AJ191" s="36">
        <v>55.43</v>
      </c>
      <c r="AK191" s="36">
        <v>51.58</v>
      </c>
      <c r="AL191" s="36">
        <v>31.79</v>
      </c>
      <c r="AM191" s="36">
        <v>28.32</v>
      </c>
      <c r="AN191" s="36">
        <v>25.88</v>
      </c>
      <c r="AO191" s="36">
        <v>24.35</v>
      </c>
      <c r="AP191" s="36">
        <v>23.25</v>
      </c>
      <c r="AQ191" s="36">
        <v>22.6</v>
      </c>
    </row>
    <row r="192" spans="1:51">
      <c r="A192" s="37"/>
      <c r="B192" s="12"/>
      <c r="C192" s="8" t="s">
        <v>139</v>
      </c>
      <c r="D192" s="8"/>
      <c r="E192" s="31" t="s">
        <v>82</v>
      </c>
      <c r="F192" s="36">
        <v>143.94</v>
      </c>
      <c r="G192" s="36">
        <v>108.31</v>
      </c>
      <c r="H192" s="36">
        <v>77.680000000000007</v>
      </c>
      <c r="I192" s="36">
        <v>60.98</v>
      </c>
      <c r="J192" s="36">
        <v>52.01</v>
      </c>
      <c r="K192" s="36">
        <v>44.36</v>
      </c>
      <c r="L192" s="36">
        <v>37.590000000000003</v>
      </c>
      <c r="M192" s="36">
        <v>33.42</v>
      </c>
      <c r="N192" s="36">
        <v>33.57</v>
      </c>
      <c r="O192" s="36">
        <v>32.47</v>
      </c>
      <c r="P192" s="36">
        <v>32.840000000000003</v>
      </c>
      <c r="Q192" s="36">
        <v>31.62</v>
      </c>
      <c r="R192" s="36">
        <v>33.71</v>
      </c>
      <c r="S192" s="36">
        <v>33.270000000000003</v>
      </c>
      <c r="T192" s="36">
        <v>34.270000000000003</v>
      </c>
      <c r="U192" s="36">
        <v>37.840000000000003</v>
      </c>
      <c r="V192" s="36">
        <v>41.57</v>
      </c>
      <c r="W192" s="36">
        <v>42.79</v>
      </c>
      <c r="X192" s="36">
        <v>44.2</v>
      </c>
      <c r="Y192" s="36">
        <v>42.61</v>
      </c>
      <c r="Z192" s="36">
        <v>43.19</v>
      </c>
      <c r="AA192" s="36">
        <v>42.47</v>
      </c>
      <c r="AB192" s="36">
        <v>38.369999999999997</v>
      </c>
      <c r="AC192" s="36">
        <v>35.04</v>
      </c>
      <c r="AD192" s="36">
        <v>31.79</v>
      </c>
      <c r="AE192" s="36">
        <v>28.96</v>
      </c>
      <c r="AF192" s="36">
        <v>28.51</v>
      </c>
      <c r="AG192" s="36">
        <v>57.06</v>
      </c>
      <c r="AH192" s="36">
        <v>60.2</v>
      </c>
      <c r="AI192" s="36">
        <v>57.08</v>
      </c>
      <c r="AJ192" s="36">
        <v>61.78</v>
      </c>
      <c r="AK192" s="36">
        <v>57.39</v>
      </c>
      <c r="AL192" s="36">
        <v>35.5</v>
      </c>
      <c r="AM192" s="36">
        <v>31.64</v>
      </c>
      <c r="AN192" s="36">
        <v>29.09</v>
      </c>
      <c r="AO192" s="36">
        <v>27.46</v>
      </c>
      <c r="AP192" s="36">
        <v>26.54</v>
      </c>
      <c r="AQ192" s="36">
        <v>26.13</v>
      </c>
    </row>
    <row r="193" spans="1:43">
      <c r="A193" s="12"/>
      <c r="B193" s="12"/>
      <c r="C193" s="8" t="s">
        <v>171</v>
      </c>
      <c r="D193" s="8"/>
      <c r="E193" s="31" t="s">
        <v>82</v>
      </c>
      <c r="F193" s="36">
        <v>139.61000000000001</v>
      </c>
      <c r="G193" s="36">
        <v>103.74</v>
      </c>
      <c r="H193" s="36">
        <v>73.459999999999994</v>
      </c>
      <c r="I193" s="36">
        <v>57.61</v>
      </c>
      <c r="J193" s="36">
        <v>49.53</v>
      </c>
      <c r="K193" s="36">
        <v>42.32</v>
      </c>
      <c r="L193" s="36">
        <v>36.21</v>
      </c>
      <c r="M193" s="36">
        <v>32.39</v>
      </c>
      <c r="N193" s="36">
        <v>32.479999999999997</v>
      </c>
      <c r="O193" s="36">
        <v>30.54</v>
      </c>
      <c r="P193" s="36">
        <v>30.58</v>
      </c>
      <c r="Q193" s="36">
        <v>29.41</v>
      </c>
      <c r="R193" s="36">
        <v>31.51</v>
      </c>
      <c r="S193" s="36">
        <v>31.35</v>
      </c>
      <c r="T193" s="36">
        <v>32.119999999999997</v>
      </c>
      <c r="U193" s="36">
        <v>35.71</v>
      </c>
      <c r="V193" s="36">
        <v>39.53</v>
      </c>
      <c r="W193" s="36">
        <v>41.33</v>
      </c>
      <c r="X193" s="36">
        <v>43.96</v>
      </c>
      <c r="Y193" s="36">
        <v>43.29</v>
      </c>
      <c r="Z193" s="36">
        <v>44.12</v>
      </c>
      <c r="AA193" s="36">
        <v>44.72</v>
      </c>
      <c r="AB193" s="36">
        <v>40.28</v>
      </c>
      <c r="AC193" s="36">
        <v>36.869999999999997</v>
      </c>
      <c r="AD193" s="36">
        <v>33.549999999999997</v>
      </c>
      <c r="AE193" s="36">
        <v>30.44</v>
      </c>
      <c r="AF193" s="36">
        <v>30.42</v>
      </c>
      <c r="AG193" s="36">
        <v>63.22</v>
      </c>
      <c r="AH193" s="36">
        <v>66.52</v>
      </c>
      <c r="AI193" s="36">
        <v>62.56</v>
      </c>
      <c r="AJ193" s="36">
        <v>68.59</v>
      </c>
      <c r="AK193" s="36">
        <v>63.46</v>
      </c>
      <c r="AL193" s="36">
        <v>37.22</v>
      </c>
      <c r="AM193" s="36">
        <v>33.090000000000003</v>
      </c>
      <c r="AN193" s="36">
        <v>30.39</v>
      </c>
      <c r="AO193" s="36">
        <v>28.52</v>
      </c>
      <c r="AP193" s="36">
        <v>27.42</v>
      </c>
      <c r="AQ193" s="36">
        <v>26.54</v>
      </c>
    </row>
    <row r="194" spans="1:43">
      <c r="A194" s="12"/>
      <c r="B194" s="34" t="s">
        <v>174</v>
      </c>
      <c r="C194" s="8"/>
      <c r="D194" s="8"/>
      <c r="E194" s="8"/>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row>
    <row r="195" spans="1:43">
      <c r="A195" s="12"/>
      <c r="B195" s="12"/>
      <c r="C195" s="8"/>
      <c r="D195" s="8"/>
      <c r="E195" s="8"/>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row>
    <row r="196" spans="1:43">
      <c r="A196" s="29"/>
      <c r="B196" s="29"/>
      <c r="C196" s="29" t="s">
        <v>48</v>
      </c>
      <c r="D196" s="29"/>
      <c r="E196" s="29" t="s">
        <v>49</v>
      </c>
      <c r="F196" s="30">
        <v>2023</v>
      </c>
      <c r="G196" s="30">
        <v>2024</v>
      </c>
      <c r="H196" s="30">
        <v>2025</v>
      </c>
      <c r="I196" s="30">
        <v>2026</v>
      </c>
      <c r="J196" s="30">
        <v>2027</v>
      </c>
      <c r="K196" s="30">
        <v>2028</v>
      </c>
      <c r="L196" s="30">
        <v>2029</v>
      </c>
      <c r="M196" s="30">
        <v>2030</v>
      </c>
      <c r="N196" s="30">
        <v>2031</v>
      </c>
      <c r="O196" s="30">
        <v>2032</v>
      </c>
      <c r="P196" s="30">
        <v>2033</v>
      </c>
      <c r="Q196" s="30">
        <v>2034</v>
      </c>
      <c r="R196" s="30">
        <v>2035</v>
      </c>
      <c r="S196" s="30">
        <v>2036</v>
      </c>
      <c r="T196" s="30">
        <v>2037</v>
      </c>
      <c r="U196" s="30">
        <v>2038</v>
      </c>
      <c r="V196" s="30">
        <v>2039</v>
      </c>
      <c r="W196" s="30">
        <v>2040</v>
      </c>
      <c r="X196" s="30">
        <v>2041</v>
      </c>
      <c r="Y196" s="30">
        <v>2042</v>
      </c>
      <c r="Z196" s="30">
        <v>2043</v>
      </c>
      <c r="AA196" s="30">
        <v>2044</v>
      </c>
      <c r="AB196" s="30">
        <v>2045</v>
      </c>
      <c r="AC196" s="30">
        <v>2046</v>
      </c>
      <c r="AD196" s="30">
        <v>2047</v>
      </c>
      <c r="AE196" s="30">
        <v>2048</v>
      </c>
      <c r="AF196" s="30">
        <v>2049</v>
      </c>
      <c r="AG196" s="30">
        <v>2050</v>
      </c>
      <c r="AH196" s="30">
        <v>2051</v>
      </c>
      <c r="AI196" s="30">
        <v>2052</v>
      </c>
      <c r="AJ196" s="30">
        <v>2053</v>
      </c>
      <c r="AK196" s="30">
        <v>2054</v>
      </c>
      <c r="AL196" s="30">
        <v>2055</v>
      </c>
      <c r="AM196" s="30">
        <v>2056</v>
      </c>
      <c r="AN196" s="30">
        <v>2057</v>
      </c>
      <c r="AO196" s="30">
        <v>2058</v>
      </c>
      <c r="AP196" s="30">
        <v>2059</v>
      </c>
      <c r="AQ196" s="30">
        <v>2060</v>
      </c>
    </row>
    <row r="197" spans="1:43">
      <c r="A197" s="12"/>
      <c r="B197" s="12" t="s">
        <v>175</v>
      </c>
      <c r="C197" s="8" t="s">
        <v>138</v>
      </c>
      <c r="D197" s="8"/>
      <c r="E197" s="31" t="s">
        <v>71</v>
      </c>
      <c r="F197" s="36">
        <v>0</v>
      </c>
      <c r="G197" s="36">
        <v>0</v>
      </c>
      <c r="H197" s="36">
        <v>0.05</v>
      </c>
      <c r="I197" s="36">
        <v>0.21</v>
      </c>
      <c r="J197" s="36">
        <v>0.89</v>
      </c>
      <c r="K197" s="36">
        <v>3.19</v>
      </c>
      <c r="L197" s="36">
        <v>6.29</v>
      </c>
      <c r="M197" s="36">
        <v>6.95</v>
      </c>
      <c r="N197" s="36">
        <v>7.06</v>
      </c>
      <c r="O197" s="36">
        <v>6.72</v>
      </c>
      <c r="P197" s="36">
        <v>6.41</v>
      </c>
      <c r="Q197" s="36">
        <v>6.25</v>
      </c>
      <c r="R197" s="36">
        <v>4.83</v>
      </c>
      <c r="S197" s="36">
        <v>3.93</v>
      </c>
      <c r="T197" s="36">
        <v>2.7</v>
      </c>
      <c r="U197" s="36">
        <v>1.33</v>
      </c>
      <c r="V197" s="36">
        <v>0.39</v>
      </c>
      <c r="W197" s="36">
        <v>0.19</v>
      </c>
      <c r="X197" s="36">
        <v>0.1</v>
      </c>
      <c r="Y197" s="36">
        <v>0.01</v>
      </c>
      <c r="Z197" s="36">
        <v>0.01</v>
      </c>
      <c r="AA197" s="36">
        <v>0.03</v>
      </c>
      <c r="AB197" s="36">
        <v>0.04</v>
      </c>
      <c r="AC197" s="36">
        <v>0.06</v>
      </c>
      <c r="AD197" s="36">
        <v>0.08</v>
      </c>
      <c r="AE197" s="36">
        <v>0.12</v>
      </c>
      <c r="AF197" s="36">
        <v>0.13</v>
      </c>
      <c r="AG197" s="36">
        <v>0.06</v>
      </c>
      <c r="AH197" s="36">
        <v>7.0000000000000007E-2</v>
      </c>
      <c r="AI197" s="36">
        <v>7.0000000000000007E-2</v>
      </c>
      <c r="AJ197" s="36">
        <v>0.06</v>
      </c>
      <c r="AK197" s="36">
        <v>0.05</v>
      </c>
      <c r="AL197" s="36">
        <v>0.04</v>
      </c>
      <c r="AM197" s="36">
        <v>0.03</v>
      </c>
      <c r="AN197" s="36">
        <v>0.04</v>
      </c>
      <c r="AO197" s="36">
        <v>7.0000000000000007E-2</v>
      </c>
      <c r="AP197" s="36">
        <v>0.09</v>
      </c>
      <c r="AQ197" s="36">
        <v>0.19</v>
      </c>
    </row>
    <row r="198" spans="1:43">
      <c r="A198" s="37"/>
      <c r="B198" s="12"/>
      <c r="C198" s="8" t="s">
        <v>139</v>
      </c>
      <c r="D198" s="8"/>
      <c r="E198" s="31" t="s">
        <v>71</v>
      </c>
      <c r="F198" s="36">
        <v>0</v>
      </c>
      <c r="G198" s="36">
        <v>0</v>
      </c>
      <c r="H198" s="36">
        <v>0.01</v>
      </c>
      <c r="I198" s="36">
        <v>0.03</v>
      </c>
      <c r="J198" s="36">
        <v>0.16</v>
      </c>
      <c r="K198" s="36">
        <v>0.74</v>
      </c>
      <c r="L198" s="36">
        <v>1.77</v>
      </c>
      <c r="M198" s="36">
        <v>1.63</v>
      </c>
      <c r="N198" s="36">
        <v>1.38</v>
      </c>
      <c r="O198" s="36">
        <v>1.5</v>
      </c>
      <c r="P198" s="36">
        <v>1.58</v>
      </c>
      <c r="Q198" s="36">
        <v>1.87</v>
      </c>
      <c r="R198" s="36">
        <v>1.61</v>
      </c>
      <c r="S198" s="36">
        <v>1.53</v>
      </c>
      <c r="T198" s="36">
        <v>1.72</v>
      </c>
      <c r="U198" s="36">
        <v>1.53</v>
      </c>
      <c r="V198" s="36">
        <v>1.1000000000000001</v>
      </c>
      <c r="W198" s="36">
        <v>1.07</v>
      </c>
      <c r="X198" s="36">
        <v>1.41</v>
      </c>
      <c r="Y198" s="36">
        <v>1.74</v>
      </c>
      <c r="Z198" s="36">
        <v>1.29</v>
      </c>
      <c r="AA198" s="36">
        <v>1.1000000000000001</v>
      </c>
      <c r="AB198" s="36">
        <v>1.18</v>
      </c>
      <c r="AC198" s="36">
        <v>1.28</v>
      </c>
      <c r="AD198" s="36">
        <v>1.72</v>
      </c>
      <c r="AE198" s="36">
        <v>2.0499999999999998</v>
      </c>
      <c r="AF198" s="36">
        <v>1.87</v>
      </c>
      <c r="AG198" s="36">
        <v>1.1000000000000001</v>
      </c>
      <c r="AH198" s="36">
        <v>0.92</v>
      </c>
      <c r="AI198" s="36">
        <v>0.82</v>
      </c>
      <c r="AJ198" s="36">
        <v>0.73</v>
      </c>
      <c r="AK198" s="36">
        <v>0.68</v>
      </c>
      <c r="AL198" s="36">
        <v>0.68</v>
      </c>
      <c r="AM198" s="36">
        <v>0.6</v>
      </c>
      <c r="AN198" s="36">
        <v>0.6</v>
      </c>
      <c r="AO198" s="36">
        <v>0.69</v>
      </c>
      <c r="AP198" s="36">
        <v>1.24</v>
      </c>
      <c r="AQ198" s="36">
        <v>2.34</v>
      </c>
    </row>
    <row r="199" spans="1:43">
      <c r="A199" s="12"/>
      <c r="B199" s="12"/>
      <c r="C199" s="8" t="s">
        <v>171</v>
      </c>
      <c r="D199" s="8"/>
      <c r="E199" s="31" t="s">
        <v>71</v>
      </c>
      <c r="F199" s="36">
        <v>0</v>
      </c>
      <c r="G199" s="36">
        <v>0</v>
      </c>
      <c r="H199" s="36">
        <v>0</v>
      </c>
      <c r="I199" s="36">
        <v>0.05</v>
      </c>
      <c r="J199" s="36">
        <v>0.35</v>
      </c>
      <c r="K199" s="36">
        <v>1.55</v>
      </c>
      <c r="L199" s="36">
        <v>2.88</v>
      </c>
      <c r="M199" s="36">
        <v>2.61</v>
      </c>
      <c r="N199" s="36">
        <v>2.38</v>
      </c>
      <c r="O199" s="36">
        <v>2.11</v>
      </c>
      <c r="P199" s="36">
        <v>1.42</v>
      </c>
      <c r="Q199" s="36">
        <v>0.8</v>
      </c>
      <c r="R199" s="36">
        <v>0.33</v>
      </c>
      <c r="S199" s="36">
        <v>7.0000000000000007E-2</v>
      </c>
      <c r="T199" s="36">
        <v>0</v>
      </c>
      <c r="U199" s="36">
        <v>0</v>
      </c>
      <c r="V199" s="36">
        <v>0</v>
      </c>
      <c r="W199" s="36">
        <v>0</v>
      </c>
      <c r="X199" s="36">
        <v>0</v>
      </c>
      <c r="Y199" s="36">
        <v>0</v>
      </c>
      <c r="Z199" s="36">
        <v>0</v>
      </c>
      <c r="AA199" s="36">
        <v>0</v>
      </c>
      <c r="AB199" s="36">
        <v>0</v>
      </c>
      <c r="AC199" s="36">
        <v>0</v>
      </c>
      <c r="AD199" s="36">
        <v>0</v>
      </c>
      <c r="AE199" s="36">
        <v>0</v>
      </c>
      <c r="AF199" s="36">
        <v>0</v>
      </c>
      <c r="AG199" s="36">
        <v>0</v>
      </c>
      <c r="AH199" s="36">
        <v>0</v>
      </c>
      <c r="AI199" s="36">
        <v>0</v>
      </c>
      <c r="AJ199" s="36">
        <v>0</v>
      </c>
      <c r="AK199" s="36">
        <v>0</v>
      </c>
      <c r="AL199" s="36">
        <v>0</v>
      </c>
      <c r="AM199" s="36">
        <v>0</v>
      </c>
      <c r="AN199" s="36">
        <v>0</v>
      </c>
      <c r="AO199" s="36">
        <v>0</v>
      </c>
      <c r="AP199" s="36">
        <v>0</v>
      </c>
      <c r="AQ199" s="36">
        <v>0</v>
      </c>
    </row>
    <row r="200" spans="1:43">
      <c r="A200" s="12"/>
      <c r="B200" s="34" t="s">
        <v>176</v>
      </c>
      <c r="C200" s="8"/>
      <c r="D200" s="8"/>
      <c r="E200" s="8"/>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row>
    <row r="201" spans="1:43">
      <c r="A201" s="12"/>
      <c r="B201" s="12"/>
      <c r="C201" s="8"/>
      <c r="D201" s="8"/>
      <c r="E201" s="8"/>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row>
    <row r="202" spans="1:43">
      <c r="A202" s="27" t="s">
        <v>177</v>
      </c>
      <c r="B202" s="27"/>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row>
    <row r="203" spans="1:43">
      <c r="A203" s="29"/>
      <c r="B203" s="29"/>
      <c r="C203" s="29" t="s">
        <v>48</v>
      </c>
      <c r="D203" s="29"/>
      <c r="E203" s="29" t="s">
        <v>49</v>
      </c>
      <c r="F203" s="30">
        <v>2023</v>
      </c>
      <c r="G203" s="30">
        <v>2024</v>
      </c>
      <c r="H203" s="30">
        <v>2025</v>
      </c>
      <c r="I203" s="30">
        <v>2026</v>
      </c>
      <c r="J203" s="30">
        <v>2027</v>
      </c>
      <c r="K203" s="30">
        <v>2028</v>
      </c>
      <c r="L203" s="30">
        <v>2029</v>
      </c>
      <c r="M203" s="30">
        <v>2030</v>
      </c>
      <c r="N203" s="30">
        <v>2031</v>
      </c>
      <c r="O203" s="30">
        <v>2032</v>
      </c>
      <c r="P203" s="30">
        <v>2033</v>
      </c>
      <c r="Q203" s="30">
        <v>2034</v>
      </c>
      <c r="R203" s="30">
        <v>2035</v>
      </c>
      <c r="S203" s="30">
        <v>2036</v>
      </c>
      <c r="T203" s="30">
        <v>2037</v>
      </c>
      <c r="U203" s="30">
        <v>2038</v>
      </c>
      <c r="V203" s="30">
        <v>2039</v>
      </c>
      <c r="W203" s="30">
        <v>2040</v>
      </c>
      <c r="X203" s="30">
        <v>2041</v>
      </c>
      <c r="Y203" s="30">
        <v>2042</v>
      </c>
      <c r="Z203" s="30">
        <v>2043</v>
      </c>
      <c r="AA203" s="30">
        <v>2044</v>
      </c>
      <c r="AB203" s="30">
        <v>2045</v>
      </c>
      <c r="AC203" s="30">
        <v>2046</v>
      </c>
      <c r="AD203" s="30">
        <v>2047</v>
      </c>
      <c r="AE203" s="30">
        <v>2048</v>
      </c>
      <c r="AF203" s="30">
        <v>2049</v>
      </c>
      <c r="AG203" s="30">
        <v>2050</v>
      </c>
      <c r="AH203" s="30">
        <v>2051</v>
      </c>
      <c r="AI203" s="30">
        <v>2052</v>
      </c>
      <c r="AJ203" s="30">
        <v>2053</v>
      </c>
      <c r="AK203" s="30">
        <v>2054</v>
      </c>
      <c r="AL203" s="30">
        <v>2055</v>
      </c>
      <c r="AM203" s="30">
        <v>2056</v>
      </c>
      <c r="AN203" s="30">
        <v>2057</v>
      </c>
      <c r="AO203" s="30">
        <v>2058</v>
      </c>
      <c r="AP203" s="30">
        <v>2059</v>
      </c>
      <c r="AQ203" s="30">
        <v>2060</v>
      </c>
    </row>
    <row r="204" spans="1:43">
      <c r="A204" s="12"/>
      <c r="B204" s="12" t="s">
        <v>178</v>
      </c>
      <c r="C204" s="8" t="s">
        <v>179</v>
      </c>
      <c r="D204" s="26"/>
      <c r="E204" s="31" t="s">
        <v>107</v>
      </c>
      <c r="F204" s="36">
        <v>4.37</v>
      </c>
      <c r="G204" s="36">
        <v>3.68</v>
      </c>
      <c r="H204" s="36">
        <v>3.18</v>
      </c>
      <c r="I204" s="36">
        <v>3.62</v>
      </c>
      <c r="J204" s="36">
        <v>3.58</v>
      </c>
      <c r="K204" s="36">
        <v>3.62</v>
      </c>
      <c r="L204" s="36">
        <v>3.17</v>
      </c>
      <c r="M204" s="36">
        <v>2.31</v>
      </c>
      <c r="N204" s="36">
        <v>2.2599999999999998</v>
      </c>
      <c r="O204" s="36">
        <v>2.31</v>
      </c>
      <c r="P204" s="36">
        <v>2.04</v>
      </c>
      <c r="Q204" s="36">
        <v>2.14</v>
      </c>
      <c r="R204" s="36">
        <v>4.3499999999999996</v>
      </c>
      <c r="S204" s="36">
        <v>4.0199999999999996</v>
      </c>
      <c r="T204" s="36">
        <v>4.49</v>
      </c>
      <c r="U204" s="36">
        <v>7.43</v>
      </c>
      <c r="V204" s="36">
        <v>8.6999999999999993</v>
      </c>
      <c r="W204" s="36">
        <v>8.85</v>
      </c>
      <c r="X204" s="36">
        <v>8.7100000000000009</v>
      </c>
      <c r="Y204" s="36">
        <v>8.16</v>
      </c>
      <c r="Z204" s="36">
        <v>8.18</v>
      </c>
      <c r="AA204" s="36">
        <v>6.66</v>
      </c>
      <c r="AB204" s="36">
        <v>4.03</v>
      </c>
      <c r="AC204" s="36">
        <v>2.91</v>
      </c>
      <c r="AD204" s="36">
        <v>1.82</v>
      </c>
      <c r="AE204" s="36">
        <v>2.66</v>
      </c>
      <c r="AF204" s="36">
        <v>2.81</v>
      </c>
      <c r="AG204" s="36">
        <v>10.62</v>
      </c>
      <c r="AH204" s="36">
        <v>10.64</v>
      </c>
      <c r="AI204" s="36">
        <v>10.54</v>
      </c>
      <c r="AJ204" s="36">
        <v>11.76</v>
      </c>
      <c r="AK204" s="36">
        <v>11.28</v>
      </c>
      <c r="AL204" s="36">
        <v>3.76</v>
      </c>
      <c r="AM204" s="36">
        <v>1.79</v>
      </c>
      <c r="AN204" s="36">
        <v>1.4</v>
      </c>
      <c r="AO204" s="36">
        <v>1.29</v>
      </c>
      <c r="AP204" s="36">
        <v>1.03</v>
      </c>
      <c r="AQ204" s="36">
        <v>1.1200000000000001</v>
      </c>
    </row>
    <row r="205" spans="1:43">
      <c r="A205" s="12"/>
      <c r="B205" s="12"/>
      <c r="C205" s="8" t="s">
        <v>111</v>
      </c>
      <c r="D205" s="26"/>
      <c r="E205" s="31" t="s">
        <v>107</v>
      </c>
      <c r="F205" s="36">
        <v>10.59</v>
      </c>
      <c r="G205" s="36">
        <v>8.56</v>
      </c>
      <c r="H205" s="36">
        <v>5.92</v>
      </c>
      <c r="I205" s="36">
        <v>5.13</v>
      </c>
      <c r="J205" s="36">
        <v>4.32</v>
      </c>
      <c r="K205" s="36">
        <v>3.76</v>
      </c>
      <c r="L205" s="36">
        <v>3.01</v>
      </c>
      <c r="M205" s="36">
        <v>1.95</v>
      </c>
      <c r="N205" s="36">
        <v>1.97</v>
      </c>
      <c r="O205" s="36">
        <v>1.83</v>
      </c>
      <c r="P205" s="36">
        <v>1.72</v>
      </c>
      <c r="Q205" s="36">
        <v>1.82</v>
      </c>
      <c r="R205" s="36">
        <v>1.72</v>
      </c>
      <c r="S205" s="36">
        <v>1.9</v>
      </c>
      <c r="T205" s="36">
        <v>1.97</v>
      </c>
      <c r="U205" s="36">
        <v>1.98</v>
      </c>
      <c r="V205" s="36">
        <v>2.2599999999999998</v>
      </c>
      <c r="W205" s="36">
        <v>1.31</v>
      </c>
      <c r="X205" s="36">
        <v>1.21</v>
      </c>
      <c r="Y205" s="36">
        <v>0.96</v>
      </c>
      <c r="Z205" s="36">
        <v>0.87</v>
      </c>
      <c r="AA205" s="36">
        <v>1.83</v>
      </c>
      <c r="AB205" s="36">
        <v>3.02</v>
      </c>
      <c r="AC205" s="36">
        <v>3.01</v>
      </c>
      <c r="AD205" s="36">
        <v>2.61</v>
      </c>
      <c r="AE205" s="36">
        <v>2.3199999999999998</v>
      </c>
      <c r="AF205" s="36">
        <v>1.95</v>
      </c>
      <c r="AG205" s="36">
        <v>0.3</v>
      </c>
      <c r="AH205" s="36">
        <v>0.59</v>
      </c>
      <c r="AI205" s="36">
        <v>1.34</v>
      </c>
      <c r="AJ205" s="36">
        <v>1.66</v>
      </c>
      <c r="AK205" s="36">
        <v>2.3199999999999998</v>
      </c>
      <c r="AL205" s="36">
        <v>2.21</v>
      </c>
      <c r="AM205" s="36">
        <v>2.42</v>
      </c>
      <c r="AN205" s="36">
        <v>1.71</v>
      </c>
      <c r="AO205" s="36">
        <v>0.79</v>
      </c>
      <c r="AP205" s="36">
        <v>0.61</v>
      </c>
      <c r="AQ205" s="36">
        <v>0.63</v>
      </c>
    </row>
    <row r="206" spans="1:43">
      <c r="A206" s="12"/>
      <c r="B206" s="12"/>
      <c r="C206" s="8" t="s">
        <v>180</v>
      </c>
      <c r="D206" s="26"/>
      <c r="E206" s="31" t="s">
        <v>107</v>
      </c>
      <c r="F206" s="36">
        <v>10.95</v>
      </c>
      <c r="G206" s="36">
        <v>9.7899999999999991</v>
      </c>
      <c r="H206" s="36">
        <v>7.99</v>
      </c>
      <c r="I206" s="36">
        <v>7.03</v>
      </c>
      <c r="J206" s="36">
        <v>6.51</v>
      </c>
      <c r="K206" s="36">
        <v>5.08</v>
      </c>
      <c r="L206" s="36">
        <v>4.05</v>
      </c>
      <c r="M206" s="36">
        <v>2.2799999999999998</v>
      </c>
      <c r="N206" s="36">
        <v>2.08</v>
      </c>
      <c r="O206" s="36">
        <v>1.65</v>
      </c>
      <c r="P206" s="36">
        <v>1.66</v>
      </c>
      <c r="Q206" s="36">
        <v>1.5</v>
      </c>
      <c r="R206" s="36">
        <v>1.96</v>
      </c>
      <c r="S206" s="36">
        <v>2.04</v>
      </c>
      <c r="T206" s="36">
        <v>2.21</v>
      </c>
      <c r="U206" s="36">
        <v>2.2000000000000002</v>
      </c>
      <c r="V206" s="36">
        <v>1.64</v>
      </c>
      <c r="W206" s="36">
        <v>1.55</v>
      </c>
      <c r="X206" s="36">
        <v>1.32</v>
      </c>
      <c r="Y206" s="36">
        <v>1.35</v>
      </c>
      <c r="Z206" s="36">
        <v>1.07</v>
      </c>
      <c r="AA206" s="36">
        <v>1.21</v>
      </c>
      <c r="AB206" s="36">
        <v>1.5</v>
      </c>
      <c r="AC206" s="36">
        <v>2.2799999999999998</v>
      </c>
      <c r="AD206" s="36">
        <v>1.96</v>
      </c>
      <c r="AE206" s="36">
        <v>1.34</v>
      </c>
      <c r="AF206" s="36">
        <v>1.51</v>
      </c>
      <c r="AG206" s="36">
        <v>0.9</v>
      </c>
      <c r="AH206" s="36">
        <v>1.04</v>
      </c>
      <c r="AI206" s="36">
        <v>0.68</v>
      </c>
      <c r="AJ206" s="36">
        <v>1.02</v>
      </c>
      <c r="AK206" s="36">
        <v>0.82</v>
      </c>
      <c r="AL206" s="36">
        <v>1.92</v>
      </c>
      <c r="AM206" s="36">
        <v>1.02</v>
      </c>
      <c r="AN206" s="36">
        <v>1.1599999999999999</v>
      </c>
      <c r="AO206" s="36">
        <v>1.23</v>
      </c>
      <c r="AP206" s="36">
        <v>0.81</v>
      </c>
      <c r="AQ206" s="36">
        <v>0.43</v>
      </c>
    </row>
    <row r="207" spans="1:43">
      <c r="A207" s="12"/>
      <c r="B207" s="12"/>
      <c r="C207" s="8" t="s">
        <v>181</v>
      </c>
      <c r="D207" s="26"/>
      <c r="E207" s="31" t="s">
        <v>107</v>
      </c>
      <c r="F207" s="36">
        <v>15.26</v>
      </c>
      <c r="G207" s="36">
        <v>17.100000000000001</v>
      </c>
      <c r="H207" s="36">
        <v>16.100000000000001</v>
      </c>
      <c r="I207" s="36">
        <v>15.62</v>
      </c>
      <c r="J207" s="36">
        <v>13.32</v>
      </c>
      <c r="K207" s="36">
        <v>10.75</v>
      </c>
      <c r="L207" s="36">
        <v>8.68</v>
      </c>
      <c r="M207" s="36">
        <v>6.52</v>
      </c>
      <c r="N207" s="36">
        <v>6.14</v>
      </c>
      <c r="O207" s="36">
        <v>4.82</v>
      </c>
      <c r="P207" s="36">
        <v>4.1399999999999997</v>
      </c>
      <c r="Q207" s="36">
        <v>3.39</v>
      </c>
      <c r="R207" s="36">
        <v>4.04</v>
      </c>
      <c r="S207" s="36">
        <v>3.68</v>
      </c>
      <c r="T207" s="36">
        <v>3.37</v>
      </c>
      <c r="U207" s="36">
        <v>2.48</v>
      </c>
      <c r="V207" s="36">
        <v>2.12</v>
      </c>
      <c r="W207" s="36">
        <v>2.19</v>
      </c>
      <c r="X207" s="36">
        <v>2.16</v>
      </c>
      <c r="Y207" s="36">
        <v>1.76</v>
      </c>
      <c r="Z207" s="36">
        <v>1.62</v>
      </c>
      <c r="AA207" s="36">
        <v>1.83</v>
      </c>
      <c r="AB207" s="36">
        <v>2.12</v>
      </c>
      <c r="AC207" s="36">
        <v>2.15</v>
      </c>
      <c r="AD207" s="36">
        <v>2.7</v>
      </c>
      <c r="AE207" s="36">
        <v>2.5299999999999998</v>
      </c>
      <c r="AF207" s="36">
        <v>2.37</v>
      </c>
      <c r="AG207" s="36">
        <v>0.96</v>
      </c>
      <c r="AH207" s="36">
        <v>0.96</v>
      </c>
      <c r="AI207" s="36">
        <v>1.37</v>
      </c>
      <c r="AJ207" s="36">
        <v>0.95</v>
      </c>
      <c r="AK207" s="36">
        <v>0.92</v>
      </c>
      <c r="AL207" s="36">
        <v>2.73</v>
      </c>
      <c r="AM207" s="36">
        <v>1.42</v>
      </c>
      <c r="AN207" s="36">
        <v>1.1200000000000001</v>
      </c>
      <c r="AO207" s="36">
        <v>1.1499999999999999</v>
      </c>
      <c r="AP207" s="36">
        <v>1.36</v>
      </c>
      <c r="AQ207" s="36">
        <v>1.08</v>
      </c>
    </row>
    <row r="208" spans="1:43">
      <c r="A208" s="12"/>
      <c r="B208" s="12"/>
      <c r="C208" s="8" t="s">
        <v>182</v>
      </c>
      <c r="D208" s="26"/>
      <c r="E208" s="31" t="s">
        <v>107</v>
      </c>
      <c r="F208" s="36">
        <v>15.59</v>
      </c>
      <c r="G208" s="36">
        <v>21.11</v>
      </c>
      <c r="H208" s="36">
        <v>23.54</v>
      </c>
      <c r="I208" s="36">
        <v>19.77</v>
      </c>
      <c r="J208" s="36">
        <v>16.8</v>
      </c>
      <c r="K208" s="36">
        <v>14.16</v>
      </c>
      <c r="L208" s="36">
        <v>12.75</v>
      </c>
      <c r="M208" s="36">
        <v>10.8</v>
      </c>
      <c r="N208" s="36">
        <v>11.24</v>
      </c>
      <c r="O208" s="36">
        <v>10.17</v>
      </c>
      <c r="P208" s="36">
        <v>10.06</v>
      </c>
      <c r="Q208" s="36">
        <v>8.7200000000000006</v>
      </c>
      <c r="R208" s="36">
        <v>6.63</v>
      </c>
      <c r="S208" s="36">
        <v>5.95</v>
      </c>
      <c r="T208" s="36">
        <v>5.37</v>
      </c>
      <c r="U208" s="36">
        <v>4.54</v>
      </c>
      <c r="V208" s="36">
        <v>4.34</v>
      </c>
      <c r="W208" s="36">
        <v>3.51</v>
      </c>
      <c r="X208" s="36">
        <v>3</v>
      </c>
      <c r="Y208" s="36">
        <v>2.81</v>
      </c>
      <c r="Z208" s="36">
        <v>2.83</v>
      </c>
      <c r="AA208" s="36">
        <v>3.02</v>
      </c>
      <c r="AB208" s="36">
        <v>2.3199999999999998</v>
      </c>
      <c r="AC208" s="36">
        <v>2.31</v>
      </c>
      <c r="AD208" s="36">
        <v>2.65</v>
      </c>
      <c r="AE208" s="36">
        <v>2.08</v>
      </c>
      <c r="AF208" s="36">
        <v>2.11</v>
      </c>
      <c r="AG208" s="36">
        <v>1.76</v>
      </c>
      <c r="AH208" s="36">
        <v>1.66</v>
      </c>
      <c r="AI208" s="36">
        <v>1.37</v>
      </c>
      <c r="AJ208" s="36">
        <v>1.24</v>
      </c>
      <c r="AK208" s="36">
        <v>1.38</v>
      </c>
      <c r="AL208" s="36">
        <v>1.35</v>
      </c>
      <c r="AM208" s="36">
        <v>2.87</v>
      </c>
      <c r="AN208" s="36">
        <v>1.58</v>
      </c>
      <c r="AO208" s="36">
        <v>1.44</v>
      </c>
      <c r="AP208" s="36">
        <v>1.44</v>
      </c>
      <c r="AQ208" s="36">
        <v>1.41</v>
      </c>
    </row>
    <row r="209" spans="1:43">
      <c r="A209" s="12"/>
      <c r="B209" s="12"/>
      <c r="C209" s="8" t="s">
        <v>183</v>
      </c>
      <c r="D209" s="26"/>
      <c r="E209" s="31" t="s">
        <v>107</v>
      </c>
      <c r="F209" s="36">
        <v>43.24</v>
      </c>
      <c r="G209" s="36">
        <v>39.770000000000003</v>
      </c>
      <c r="H209" s="36">
        <v>43.26</v>
      </c>
      <c r="I209" s="36">
        <v>48.84</v>
      </c>
      <c r="J209" s="36">
        <v>55.47</v>
      </c>
      <c r="K209" s="36">
        <v>62.62</v>
      </c>
      <c r="L209" s="36">
        <v>68.34</v>
      </c>
      <c r="M209" s="36">
        <v>76.13</v>
      </c>
      <c r="N209" s="36">
        <v>76.3</v>
      </c>
      <c r="O209" s="36">
        <v>79.23</v>
      </c>
      <c r="P209" s="36">
        <v>80.38</v>
      </c>
      <c r="Q209" s="36">
        <v>82.43</v>
      </c>
      <c r="R209" s="36">
        <v>81.3</v>
      </c>
      <c r="S209" s="36">
        <v>82.41</v>
      </c>
      <c r="T209" s="36">
        <v>82.58</v>
      </c>
      <c r="U209" s="36">
        <v>81.36</v>
      </c>
      <c r="V209" s="36">
        <v>80.94</v>
      </c>
      <c r="W209" s="36">
        <v>82.59</v>
      </c>
      <c r="X209" s="36">
        <v>83.6</v>
      </c>
      <c r="Y209" s="36">
        <v>84.95</v>
      </c>
      <c r="Z209" s="36">
        <v>85.43</v>
      </c>
      <c r="AA209" s="36">
        <v>85.45</v>
      </c>
      <c r="AB209" s="36">
        <v>87.01</v>
      </c>
      <c r="AC209" s="36">
        <v>87.35</v>
      </c>
      <c r="AD209" s="36">
        <v>88.26</v>
      </c>
      <c r="AE209" s="36">
        <v>89.08</v>
      </c>
      <c r="AF209" s="36">
        <v>89.25</v>
      </c>
      <c r="AG209" s="36">
        <v>85.46</v>
      </c>
      <c r="AH209" s="36">
        <v>85.12</v>
      </c>
      <c r="AI209" s="36">
        <v>84.7</v>
      </c>
      <c r="AJ209" s="36">
        <v>83.37</v>
      </c>
      <c r="AK209" s="36">
        <v>83.27</v>
      </c>
      <c r="AL209" s="36">
        <v>88.02</v>
      </c>
      <c r="AM209" s="36">
        <v>90.48</v>
      </c>
      <c r="AN209" s="36">
        <v>93.03</v>
      </c>
      <c r="AO209" s="36">
        <v>94.09</v>
      </c>
      <c r="AP209" s="36">
        <v>94.74</v>
      </c>
      <c r="AQ209" s="36">
        <v>95.33</v>
      </c>
    </row>
    <row r="210" spans="1:43">
      <c r="A210" s="12"/>
      <c r="B210" s="12"/>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row>
    <row r="211" spans="1:43">
      <c r="A211" s="29"/>
      <c r="B211" s="29"/>
      <c r="C211" s="29" t="s">
        <v>48</v>
      </c>
      <c r="D211" s="29"/>
      <c r="E211" s="29" t="s">
        <v>49</v>
      </c>
      <c r="F211" s="30">
        <v>2023</v>
      </c>
      <c r="G211" s="30">
        <v>2024</v>
      </c>
      <c r="H211" s="30">
        <v>2025</v>
      </c>
      <c r="I211" s="30">
        <v>2026</v>
      </c>
      <c r="J211" s="30">
        <v>2027</v>
      </c>
      <c r="K211" s="30">
        <v>2028</v>
      </c>
      <c r="L211" s="30">
        <v>2029</v>
      </c>
      <c r="M211" s="30">
        <v>2030</v>
      </c>
      <c r="N211" s="30">
        <v>2031</v>
      </c>
      <c r="O211" s="30">
        <v>2032</v>
      </c>
      <c r="P211" s="30">
        <v>2033</v>
      </c>
      <c r="Q211" s="30">
        <v>2034</v>
      </c>
      <c r="R211" s="30">
        <v>2035</v>
      </c>
      <c r="S211" s="30">
        <v>2036</v>
      </c>
      <c r="T211" s="30">
        <v>2037</v>
      </c>
      <c r="U211" s="30">
        <v>2038</v>
      </c>
      <c r="V211" s="30">
        <v>2039</v>
      </c>
      <c r="W211" s="30">
        <v>2040</v>
      </c>
      <c r="X211" s="30">
        <v>2041</v>
      </c>
      <c r="Y211" s="30">
        <v>2042</v>
      </c>
      <c r="Z211" s="30">
        <v>2043</v>
      </c>
      <c r="AA211" s="30">
        <v>2044</v>
      </c>
      <c r="AB211" s="30">
        <v>2045</v>
      </c>
      <c r="AC211" s="30">
        <v>2046</v>
      </c>
      <c r="AD211" s="30">
        <v>2047</v>
      </c>
      <c r="AE211" s="30">
        <v>2048</v>
      </c>
      <c r="AF211" s="30">
        <v>2049</v>
      </c>
      <c r="AG211" s="30">
        <v>2050</v>
      </c>
      <c r="AH211" s="30">
        <v>2051</v>
      </c>
      <c r="AI211" s="30">
        <v>2052</v>
      </c>
      <c r="AJ211" s="30">
        <v>2053</v>
      </c>
      <c r="AK211" s="30">
        <v>2054</v>
      </c>
      <c r="AL211" s="30">
        <v>2055</v>
      </c>
      <c r="AM211" s="30">
        <v>2056</v>
      </c>
      <c r="AN211" s="30">
        <v>2057</v>
      </c>
      <c r="AO211" s="30">
        <v>2058</v>
      </c>
      <c r="AP211" s="30">
        <v>2059</v>
      </c>
      <c r="AQ211" s="30">
        <v>2060</v>
      </c>
    </row>
    <row r="212" spans="1:43">
      <c r="A212" s="12"/>
      <c r="B212" s="12" t="s">
        <v>184</v>
      </c>
      <c r="C212" s="8" t="s">
        <v>179</v>
      </c>
      <c r="D212" s="26"/>
      <c r="E212" s="31" t="s">
        <v>107</v>
      </c>
      <c r="F212" s="36">
        <v>12.37</v>
      </c>
      <c r="G212" s="36">
        <v>3.69</v>
      </c>
      <c r="H212" s="36">
        <v>1.67</v>
      </c>
      <c r="I212" s="36">
        <v>1.45</v>
      </c>
      <c r="J212" s="36">
        <v>1.51</v>
      </c>
      <c r="K212" s="36">
        <v>1.54</v>
      </c>
      <c r="L212" s="36">
        <v>1.3</v>
      </c>
      <c r="M212" s="36">
        <v>0.88</v>
      </c>
      <c r="N212" s="36">
        <v>0.8</v>
      </c>
      <c r="O212" s="36">
        <v>0.8</v>
      </c>
      <c r="P212" s="36">
        <v>0.61</v>
      </c>
      <c r="Q212" s="36">
        <v>0.59</v>
      </c>
      <c r="R212" s="36">
        <v>1.29</v>
      </c>
      <c r="S212" s="36">
        <v>1.38</v>
      </c>
      <c r="T212" s="36">
        <v>1.3</v>
      </c>
      <c r="U212" s="36">
        <v>1.7</v>
      </c>
      <c r="V212" s="36">
        <v>2.94</v>
      </c>
      <c r="W212" s="36">
        <v>1.54</v>
      </c>
      <c r="X212" s="36">
        <v>1.41</v>
      </c>
      <c r="Y212" s="36">
        <v>1.1399999999999999</v>
      </c>
      <c r="Z212" s="36">
        <v>0.5</v>
      </c>
      <c r="AA212" s="36">
        <v>0.39</v>
      </c>
      <c r="AB212" s="36">
        <v>0.1</v>
      </c>
      <c r="AC212" s="36">
        <v>0.13</v>
      </c>
      <c r="AD212" s="36">
        <v>0.09</v>
      </c>
      <c r="AE212" s="36">
        <v>0.08</v>
      </c>
      <c r="AF212" s="36">
        <v>0.18</v>
      </c>
      <c r="AG212" s="36">
        <v>4.83</v>
      </c>
      <c r="AH212" s="36">
        <v>6.26</v>
      </c>
      <c r="AI212" s="36">
        <v>5.31</v>
      </c>
      <c r="AJ212" s="36">
        <v>6.1</v>
      </c>
      <c r="AK212" s="36">
        <v>3.87</v>
      </c>
      <c r="AL212" s="36">
        <v>0.31</v>
      </c>
      <c r="AM212" s="36">
        <v>0.33</v>
      </c>
      <c r="AN212" s="36">
        <v>0.28999999999999998</v>
      </c>
      <c r="AO212" s="36">
        <v>0.25</v>
      </c>
      <c r="AP212" s="36">
        <v>0.21</v>
      </c>
      <c r="AQ212" s="36">
        <v>0.25</v>
      </c>
    </row>
    <row r="213" spans="1:43">
      <c r="A213" s="12"/>
      <c r="B213" s="12"/>
      <c r="C213" s="8" t="s">
        <v>111</v>
      </c>
      <c r="D213" s="26"/>
      <c r="E213" s="31" t="s">
        <v>107</v>
      </c>
      <c r="F213" s="36">
        <v>13.58</v>
      </c>
      <c r="G213" s="36">
        <v>4.2</v>
      </c>
      <c r="H213" s="36">
        <v>1.0900000000000001</v>
      </c>
      <c r="I213" s="36">
        <v>0.86</v>
      </c>
      <c r="J213" s="36">
        <v>0.88</v>
      </c>
      <c r="K213" s="36">
        <v>0.77</v>
      </c>
      <c r="L213" s="36">
        <v>0.54</v>
      </c>
      <c r="M213" s="36">
        <v>0.4</v>
      </c>
      <c r="N213" s="36">
        <v>0.39</v>
      </c>
      <c r="O213" s="36">
        <v>0.44</v>
      </c>
      <c r="P213" s="36">
        <v>0.28999999999999998</v>
      </c>
      <c r="Q213" s="36">
        <v>0.42</v>
      </c>
      <c r="R213" s="36">
        <v>0.42</v>
      </c>
      <c r="S213" s="36">
        <v>0.34</v>
      </c>
      <c r="T213" s="36">
        <v>0.39</v>
      </c>
      <c r="U213" s="36">
        <v>2.2799999999999998</v>
      </c>
      <c r="V213" s="36">
        <v>2.3199999999999998</v>
      </c>
      <c r="W213" s="36">
        <v>3.1</v>
      </c>
      <c r="X213" s="36">
        <v>2.9</v>
      </c>
      <c r="Y213" s="36">
        <v>2.5499999999999998</v>
      </c>
      <c r="Z213" s="36">
        <v>2.0099999999999998</v>
      </c>
      <c r="AA213" s="36">
        <v>0.51</v>
      </c>
      <c r="AB213" s="36">
        <v>0.27</v>
      </c>
      <c r="AC213" s="36">
        <v>0.15</v>
      </c>
      <c r="AD213" s="36">
        <v>0.11</v>
      </c>
      <c r="AE213" s="36">
        <v>0.1</v>
      </c>
      <c r="AF213" s="36">
        <v>0.14000000000000001</v>
      </c>
      <c r="AG213" s="36">
        <v>3.53</v>
      </c>
      <c r="AH213" s="36">
        <v>2.72</v>
      </c>
      <c r="AI213" s="36">
        <v>1.34</v>
      </c>
      <c r="AJ213" s="36">
        <v>0.84</v>
      </c>
      <c r="AK213" s="36">
        <v>2.21</v>
      </c>
      <c r="AL213" s="36">
        <v>0.16</v>
      </c>
      <c r="AM213" s="36">
        <v>0.03</v>
      </c>
      <c r="AN213" s="36">
        <v>0.04</v>
      </c>
      <c r="AO213" s="36">
        <v>7.0000000000000007E-2</v>
      </c>
      <c r="AP213" s="36">
        <v>0.02</v>
      </c>
      <c r="AQ213" s="36">
        <v>0.02</v>
      </c>
    </row>
    <row r="214" spans="1:43">
      <c r="A214" s="12"/>
      <c r="B214" s="12"/>
      <c r="C214" s="8" t="s">
        <v>180</v>
      </c>
      <c r="D214" s="26"/>
      <c r="E214" s="31" t="s">
        <v>107</v>
      </c>
      <c r="F214" s="36">
        <v>10.72</v>
      </c>
      <c r="G214" s="36">
        <v>4.92</v>
      </c>
      <c r="H214" s="36">
        <v>1.4</v>
      </c>
      <c r="I214" s="36">
        <v>0.68</v>
      </c>
      <c r="J214" s="36">
        <v>0.46</v>
      </c>
      <c r="K214" s="36">
        <v>0.38</v>
      </c>
      <c r="L214" s="36">
        <v>0.43</v>
      </c>
      <c r="M214" s="36">
        <v>0.31</v>
      </c>
      <c r="N214" s="36">
        <v>0.4</v>
      </c>
      <c r="O214" s="36">
        <v>0.3</v>
      </c>
      <c r="P214" s="36">
        <v>0.33</v>
      </c>
      <c r="Q214" s="36">
        <v>0.23</v>
      </c>
      <c r="R214" s="36">
        <v>0.38</v>
      </c>
      <c r="S214" s="36">
        <v>0.35</v>
      </c>
      <c r="T214" s="36">
        <v>0.32</v>
      </c>
      <c r="U214" s="36">
        <v>0.99</v>
      </c>
      <c r="V214" s="36">
        <v>0.35</v>
      </c>
      <c r="W214" s="36">
        <v>0.48</v>
      </c>
      <c r="X214" s="36">
        <v>0.96</v>
      </c>
      <c r="Y214" s="36">
        <v>1.02</v>
      </c>
      <c r="Z214" s="36">
        <v>1.43</v>
      </c>
      <c r="AA214" s="36">
        <v>0.47</v>
      </c>
      <c r="AB214" s="36">
        <v>0.2</v>
      </c>
      <c r="AC214" s="36">
        <v>0.23</v>
      </c>
      <c r="AD214" s="36">
        <v>0.09</v>
      </c>
      <c r="AE214" s="36">
        <v>0.03</v>
      </c>
      <c r="AF214" s="36">
        <v>7.0000000000000007E-2</v>
      </c>
      <c r="AG214" s="36">
        <v>0.86</v>
      </c>
      <c r="AH214" s="36">
        <v>0.68</v>
      </c>
      <c r="AI214" s="36">
        <v>0.92</v>
      </c>
      <c r="AJ214" s="36">
        <v>1.07</v>
      </c>
      <c r="AK214" s="36">
        <v>0.33</v>
      </c>
      <c r="AL214" s="36">
        <v>0.01</v>
      </c>
      <c r="AM214" s="36">
        <v>0.06</v>
      </c>
      <c r="AN214" s="36">
        <v>0.06</v>
      </c>
      <c r="AO214" s="36">
        <v>0.11</v>
      </c>
      <c r="AP214" s="36">
        <v>0.02</v>
      </c>
      <c r="AQ214" s="36">
        <v>0.01</v>
      </c>
    </row>
    <row r="215" spans="1:43">
      <c r="A215" s="12"/>
      <c r="B215" s="12"/>
      <c r="C215" s="8" t="s">
        <v>181</v>
      </c>
      <c r="D215" s="26"/>
      <c r="E215" s="31" t="s">
        <v>107</v>
      </c>
      <c r="F215" s="36">
        <v>13.29</v>
      </c>
      <c r="G215" s="36">
        <v>9.41</v>
      </c>
      <c r="H215" s="36">
        <v>2.13</v>
      </c>
      <c r="I215" s="36">
        <v>1.06</v>
      </c>
      <c r="J215" s="36">
        <v>0.72</v>
      </c>
      <c r="K215" s="36">
        <v>0.52</v>
      </c>
      <c r="L215" s="36">
        <v>0.51</v>
      </c>
      <c r="M215" s="36">
        <v>0.43</v>
      </c>
      <c r="N215" s="36">
        <v>0.31</v>
      </c>
      <c r="O215" s="36">
        <v>0.27</v>
      </c>
      <c r="P215" s="36">
        <v>0.26</v>
      </c>
      <c r="Q215" s="36">
        <v>0.28999999999999998</v>
      </c>
      <c r="R215" s="36">
        <v>0.63</v>
      </c>
      <c r="S215" s="36">
        <v>0.5</v>
      </c>
      <c r="T215" s="36">
        <v>0.53</v>
      </c>
      <c r="U215" s="36">
        <v>0.5</v>
      </c>
      <c r="V215" s="36">
        <v>0.5</v>
      </c>
      <c r="W215" s="36">
        <v>0.83</v>
      </c>
      <c r="X215" s="36">
        <v>1.53</v>
      </c>
      <c r="Y215" s="36">
        <v>0.81</v>
      </c>
      <c r="Z215" s="36">
        <v>1.02</v>
      </c>
      <c r="AA215" s="36">
        <v>1.26</v>
      </c>
      <c r="AB215" s="36">
        <v>0.3</v>
      </c>
      <c r="AC215" s="36">
        <v>0.18</v>
      </c>
      <c r="AD215" s="36">
        <v>0.12</v>
      </c>
      <c r="AE215" s="36">
        <v>0.13</v>
      </c>
      <c r="AF215" s="36">
        <v>0.09</v>
      </c>
      <c r="AG215" s="36">
        <v>0.56999999999999995</v>
      </c>
      <c r="AH215" s="36">
        <v>0.24</v>
      </c>
      <c r="AI215" s="36">
        <v>1.41</v>
      </c>
      <c r="AJ215" s="36">
        <v>1.44</v>
      </c>
      <c r="AK215" s="36">
        <v>0.38</v>
      </c>
      <c r="AL215" s="36">
        <v>0.05</v>
      </c>
      <c r="AM215" s="36">
        <v>7.0000000000000007E-2</v>
      </c>
      <c r="AN215" s="36">
        <v>0.06</v>
      </c>
      <c r="AO215" s="36">
        <v>0.13</v>
      </c>
      <c r="AP215" s="36">
        <v>0.05</v>
      </c>
      <c r="AQ215" s="36">
        <v>0.06</v>
      </c>
    </row>
    <row r="216" spans="1:43">
      <c r="A216" s="12"/>
      <c r="B216" s="12"/>
      <c r="C216" s="8" t="s">
        <v>182</v>
      </c>
      <c r="D216" s="26"/>
      <c r="E216" s="31" t="s">
        <v>107</v>
      </c>
      <c r="F216" s="36">
        <v>12.76</v>
      </c>
      <c r="G216" s="36">
        <v>14.4</v>
      </c>
      <c r="H216" s="36">
        <v>3.86</v>
      </c>
      <c r="I216" s="36">
        <v>1.39</v>
      </c>
      <c r="J216" s="36">
        <v>1.1599999999999999</v>
      </c>
      <c r="K216" s="36">
        <v>0.82</v>
      </c>
      <c r="L216" s="36">
        <v>0.74</v>
      </c>
      <c r="M216" s="36">
        <v>0.45</v>
      </c>
      <c r="N216" s="36">
        <v>0.52</v>
      </c>
      <c r="O216" s="36">
        <v>0.49</v>
      </c>
      <c r="P216" s="36">
        <v>0.46</v>
      </c>
      <c r="Q216" s="36">
        <v>0.4</v>
      </c>
      <c r="R216" s="36">
        <v>1.1599999999999999</v>
      </c>
      <c r="S216" s="36">
        <v>0.97</v>
      </c>
      <c r="T216" s="36">
        <v>1.28</v>
      </c>
      <c r="U216" s="36">
        <v>0.86</v>
      </c>
      <c r="V216" s="36">
        <v>1.18</v>
      </c>
      <c r="W216" s="36">
        <v>1.68</v>
      </c>
      <c r="X216" s="36">
        <v>0.94</v>
      </c>
      <c r="Y216" s="36">
        <v>1.73</v>
      </c>
      <c r="Z216" s="36">
        <v>1.66</v>
      </c>
      <c r="AA216" s="36">
        <v>1.38</v>
      </c>
      <c r="AB216" s="36">
        <v>0.55000000000000004</v>
      </c>
      <c r="AC216" s="36">
        <v>0.34</v>
      </c>
      <c r="AD216" s="36">
        <v>0.34</v>
      </c>
      <c r="AE216" s="36">
        <v>0.24</v>
      </c>
      <c r="AF216" s="36">
        <v>0.19</v>
      </c>
      <c r="AG216" s="36">
        <v>0.25</v>
      </c>
      <c r="AH216" s="36">
        <v>0.28999999999999998</v>
      </c>
      <c r="AI216" s="36">
        <v>0.67</v>
      </c>
      <c r="AJ216" s="36">
        <v>0.62</v>
      </c>
      <c r="AK216" s="36">
        <v>0.88</v>
      </c>
      <c r="AL216" s="36">
        <v>0.23</v>
      </c>
      <c r="AM216" s="36">
        <v>0.1</v>
      </c>
      <c r="AN216" s="36">
        <v>0.1</v>
      </c>
      <c r="AO216" s="36">
        <v>0.03</v>
      </c>
      <c r="AP216" s="36">
        <v>0.03</v>
      </c>
      <c r="AQ216" s="36">
        <v>0.13</v>
      </c>
    </row>
    <row r="217" spans="1:43">
      <c r="A217" s="12"/>
      <c r="B217" s="12"/>
      <c r="C217" s="8" t="s">
        <v>183</v>
      </c>
      <c r="D217" s="26"/>
      <c r="E217" s="31" t="s">
        <v>107</v>
      </c>
      <c r="F217" s="36">
        <v>37.270000000000003</v>
      </c>
      <c r="G217" s="36">
        <v>63.39</v>
      </c>
      <c r="H217" s="36">
        <v>89.85</v>
      </c>
      <c r="I217" s="36">
        <v>94.56</v>
      </c>
      <c r="J217" s="36">
        <v>95.26</v>
      </c>
      <c r="K217" s="36">
        <v>95.98</v>
      </c>
      <c r="L217" s="36">
        <v>96.49</v>
      </c>
      <c r="M217" s="36">
        <v>97.53</v>
      </c>
      <c r="N217" s="36">
        <v>97.57</v>
      </c>
      <c r="O217" s="36">
        <v>97.7</v>
      </c>
      <c r="P217" s="36">
        <v>98.06</v>
      </c>
      <c r="Q217" s="36">
        <v>98.08</v>
      </c>
      <c r="R217" s="36">
        <v>96.12</v>
      </c>
      <c r="S217" s="36">
        <v>96.46</v>
      </c>
      <c r="T217" s="36">
        <v>96.18</v>
      </c>
      <c r="U217" s="36">
        <v>93.67</v>
      </c>
      <c r="V217" s="36">
        <v>92.72</v>
      </c>
      <c r="W217" s="36">
        <v>92.37</v>
      </c>
      <c r="X217" s="36">
        <v>92.26</v>
      </c>
      <c r="Y217" s="36">
        <v>92.75</v>
      </c>
      <c r="Z217" s="36">
        <v>93.37</v>
      </c>
      <c r="AA217" s="36">
        <v>96</v>
      </c>
      <c r="AB217" s="36">
        <v>98.58</v>
      </c>
      <c r="AC217" s="36">
        <v>98.97</v>
      </c>
      <c r="AD217" s="36">
        <v>99.25</v>
      </c>
      <c r="AE217" s="36">
        <v>99.41</v>
      </c>
      <c r="AF217" s="36">
        <v>99.33</v>
      </c>
      <c r="AG217" s="36">
        <v>89.96</v>
      </c>
      <c r="AH217" s="36">
        <v>89.8</v>
      </c>
      <c r="AI217" s="36">
        <v>90.36</v>
      </c>
      <c r="AJ217" s="36">
        <v>89.92</v>
      </c>
      <c r="AK217" s="36">
        <v>92.33</v>
      </c>
      <c r="AL217" s="36">
        <v>99.24</v>
      </c>
      <c r="AM217" s="36">
        <v>99.4</v>
      </c>
      <c r="AN217" s="36">
        <v>99.45</v>
      </c>
      <c r="AO217" s="36">
        <v>99.41</v>
      </c>
      <c r="AP217" s="36">
        <v>99.67</v>
      </c>
      <c r="AQ217" s="36">
        <v>99.53</v>
      </c>
    </row>
    <row r="218" spans="1:43">
      <c r="A218" s="12"/>
      <c r="B218" s="12"/>
      <c r="C218" s="8"/>
      <c r="D218" s="26"/>
      <c r="E218" s="31"/>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row>
    <row r="219" spans="1:43">
      <c r="A219" s="27" t="s">
        <v>185</v>
      </c>
      <c r="B219" s="27"/>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c r="AA219" s="28"/>
      <c r="AB219" s="28"/>
      <c r="AC219" s="28"/>
      <c r="AD219" s="28"/>
      <c r="AE219" s="28"/>
      <c r="AF219" s="28"/>
      <c r="AG219" s="28"/>
      <c r="AH219" s="28"/>
      <c r="AI219" s="28"/>
      <c r="AJ219" s="28"/>
      <c r="AK219" s="28"/>
      <c r="AL219" s="28"/>
      <c r="AM219" s="28"/>
      <c r="AN219" s="28"/>
      <c r="AO219" s="28"/>
      <c r="AP219" s="28"/>
      <c r="AQ219" s="28"/>
    </row>
    <row r="220" spans="1:43">
      <c r="A220" s="29"/>
      <c r="B220" s="29"/>
      <c r="C220" s="29" t="s">
        <v>48</v>
      </c>
      <c r="D220" s="29"/>
      <c r="E220" s="29" t="s">
        <v>49</v>
      </c>
      <c r="F220" s="30">
        <v>2023</v>
      </c>
      <c r="G220" s="30">
        <v>2024</v>
      </c>
      <c r="H220" s="30">
        <v>2025</v>
      </c>
      <c r="I220" s="30">
        <v>2026</v>
      </c>
      <c r="J220" s="30">
        <v>2027</v>
      </c>
      <c r="K220" s="30">
        <v>2028</v>
      </c>
      <c r="L220" s="30">
        <v>2029</v>
      </c>
      <c r="M220" s="30">
        <v>2030</v>
      </c>
      <c r="N220" s="30">
        <v>2031</v>
      </c>
      <c r="O220" s="30">
        <v>2032</v>
      </c>
      <c r="P220" s="30">
        <v>2033</v>
      </c>
      <c r="Q220" s="30">
        <v>2034</v>
      </c>
      <c r="R220" s="30">
        <v>2035</v>
      </c>
      <c r="S220" s="30">
        <v>2036</v>
      </c>
      <c r="T220" s="30">
        <v>2037</v>
      </c>
      <c r="U220" s="30">
        <v>2038</v>
      </c>
      <c r="V220" s="30">
        <v>2039</v>
      </c>
      <c r="W220" s="30">
        <v>2040</v>
      </c>
      <c r="X220" s="30">
        <v>2041</v>
      </c>
      <c r="Y220" s="30">
        <v>2042</v>
      </c>
      <c r="Z220" s="30">
        <v>2043</v>
      </c>
      <c r="AA220" s="30">
        <v>2044</v>
      </c>
      <c r="AB220" s="30">
        <v>2045</v>
      </c>
      <c r="AC220" s="30">
        <v>2046</v>
      </c>
      <c r="AD220" s="30">
        <v>2047</v>
      </c>
      <c r="AE220" s="30">
        <v>2048</v>
      </c>
      <c r="AF220" s="30">
        <v>2049</v>
      </c>
      <c r="AG220" s="30">
        <v>2050</v>
      </c>
      <c r="AH220" s="30">
        <v>2051</v>
      </c>
      <c r="AI220" s="30">
        <v>2052</v>
      </c>
      <c r="AJ220" s="30">
        <v>2053</v>
      </c>
      <c r="AK220" s="30">
        <v>2054</v>
      </c>
      <c r="AL220" s="30">
        <v>2055</v>
      </c>
      <c r="AM220" s="30">
        <v>2056</v>
      </c>
      <c r="AN220" s="30">
        <v>2057</v>
      </c>
      <c r="AO220" s="30">
        <v>2058</v>
      </c>
      <c r="AP220" s="30">
        <v>2059</v>
      </c>
      <c r="AQ220" s="30">
        <v>2060</v>
      </c>
    </row>
    <row r="221" spans="1:43">
      <c r="A221" s="12"/>
      <c r="B221" s="12" t="s">
        <v>186</v>
      </c>
      <c r="C221" s="8" t="s">
        <v>187</v>
      </c>
      <c r="D221" s="35"/>
      <c r="E221" s="31" t="s">
        <v>188</v>
      </c>
      <c r="F221" s="36">
        <v>1.8481043885891313</v>
      </c>
      <c r="G221" s="36">
        <v>1.6510208668453548</v>
      </c>
      <c r="H221" s="36">
        <v>1.5381305263799978</v>
      </c>
      <c r="I221" s="36">
        <v>1.5358758623889022</v>
      </c>
      <c r="J221" s="36">
        <v>1.6777681401541271</v>
      </c>
      <c r="K221" s="36">
        <v>1.7576313180250753</v>
      </c>
      <c r="L221" s="36">
        <v>1.7821750145728763</v>
      </c>
      <c r="M221" s="36">
        <v>1.5757996282703821</v>
      </c>
      <c r="N221" s="36">
        <v>1.5921380361394146</v>
      </c>
      <c r="O221" s="36">
        <v>1.6208351407151707</v>
      </c>
      <c r="P221" s="36">
        <v>1.6727848741614533</v>
      </c>
      <c r="Q221" s="36">
        <v>1.6733906922010362</v>
      </c>
      <c r="R221" s="36">
        <v>1.7674786605955297</v>
      </c>
      <c r="S221" s="36">
        <v>1.8246391351763949</v>
      </c>
      <c r="T221" s="36">
        <v>1.9285574714324618</v>
      </c>
      <c r="U221" s="36">
        <v>2.1534060503974577</v>
      </c>
      <c r="V221" s="36">
        <v>2.387914573134474</v>
      </c>
      <c r="W221" s="36">
        <v>2.5549970655324254</v>
      </c>
      <c r="X221" s="36">
        <v>2.7033365396681046</v>
      </c>
      <c r="Y221" s="36">
        <v>2.7544792388122543</v>
      </c>
      <c r="Z221" s="36">
        <v>2.8191702809335459</v>
      </c>
      <c r="AA221" s="36">
        <v>2.8999217557084345</v>
      </c>
      <c r="AB221" s="36">
        <v>2.6903183410575489</v>
      </c>
      <c r="AC221" s="36">
        <v>2.6126464415422581</v>
      </c>
      <c r="AD221" s="36">
        <v>2.5558844326594889</v>
      </c>
      <c r="AE221" s="36">
        <v>2.4912250665976745</v>
      </c>
      <c r="AF221" s="36">
        <v>2.5593629605790094</v>
      </c>
      <c r="AG221" s="36">
        <v>4.6156749685822271</v>
      </c>
      <c r="AH221" s="36">
        <v>4.8289776249605252</v>
      </c>
      <c r="AI221" s="36">
        <v>4.7248007491902282</v>
      </c>
      <c r="AJ221" s="36">
        <v>5.0007299299668402</v>
      </c>
      <c r="AK221" s="36">
        <v>4.7233286075077601</v>
      </c>
      <c r="AL221" s="36">
        <v>3.1633854799498735</v>
      </c>
      <c r="AM221" s="36">
        <v>2.9904524131650803</v>
      </c>
      <c r="AN221" s="36">
        <v>2.7994196954376553</v>
      </c>
      <c r="AO221" s="36">
        <v>2.7071363071211354</v>
      </c>
      <c r="AP221" s="36">
        <v>2.6614509832008797</v>
      </c>
      <c r="AQ221" s="36">
        <v>2.7699997115455357</v>
      </c>
    </row>
    <row r="222" spans="1:43">
      <c r="A222" s="12"/>
      <c r="B222" s="12"/>
      <c r="C222" s="8" t="s">
        <v>189</v>
      </c>
      <c r="D222" s="35"/>
      <c r="E222" s="31" t="s">
        <v>188</v>
      </c>
      <c r="F222" s="36">
        <v>0.9446921315821184</v>
      </c>
      <c r="G222" s="36">
        <v>1.0345824798168455</v>
      </c>
      <c r="H222" s="36">
        <v>1.5862452102662972</v>
      </c>
      <c r="I222" s="36">
        <v>0.67968447036371138</v>
      </c>
      <c r="J222" s="36">
        <v>3.4070666166086152</v>
      </c>
      <c r="K222" s="36">
        <v>0.3999344893188469</v>
      </c>
      <c r="L222" s="36">
        <v>0.40751008310585618</v>
      </c>
      <c r="M222" s="36">
        <v>5.5499874777958915</v>
      </c>
      <c r="N222" s="36">
        <v>6.0370541438538377</v>
      </c>
      <c r="O222" s="36">
        <v>7.7714346691418363</v>
      </c>
      <c r="P222" s="36">
        <v>8.3523001653739364</v>
      </c>
      <c r="Q222" s="36">
        <v>9.5000640982614897</v>
      </c>
      <c r="R222" s="36">
        <v>10.976290360225798</v>
      </c>
      <c r="S222" s="36">
        <v>11.244868087353742</v>
      </c>
      <c r="T222" s="36">
        <v>11.576709465037872</v>
      </c>
      <c r="U222" s="36">
        <v>13.115181169335221</v>
      </c>
      <c r="V222" s="36">
        <v>13.334399017221353</v>
      </c>
      <c r="W222" s="36">
        <v>14.975187022637787</v>
      </c>
      <c r="X222" s="36">
        <v>15.263785742683698</v>
      </c>
      <c r="Y222" s="36">
        <v>12.503716979685988</v>
      </c>
      <c r="Z222" s="36">
        <v>12.548242817115314</v>
      </c>
      <c r="AA222" s="36">
        <v>11.660767892636704</v>
      </c>
      <c r="AB222" s="36">
        <v>11.691780385231427</v>
      </c>
      <c r="AC222" s="36">
        <v>9.9201189988122067</v>
      </c>
      <c r="AD222" s="36">
        <v>9.8428074730589099</v>
      </c>
      <c r="AE222" s="36">
        <v>9.7866899955409448</v>
      </c>
      <c r="AF222" s="36">
        <v>9.6968934696610916</v>
      </c>
      <c r="AG222" s="36">
        <v>9.6411112560266048</v>
      </c>
      <c r="AH222" s="36">
        <v>9.3142862616967719</v>
      </c>
      <c r="AI222" s="36">
        <v>9.1599531243891903</v>
      </c>
      <c r="AJ222" s="36">
        <v>8.8339137693581637</v>
      </c>
      <c r="AK222" s="36">
        <v>8.6195691133363184</v>
      </c>
      <c r="AL222" s="36">
        <v>7.4121243211971573</v>
      </c>
      <c r="AM222" s="36">
        <v>7.2536952563000492</v>
      </c>
      <c r="AN222" s="36">
        <v>7.2991595873366188</v>
      </c>
      <c r="AO222" s="36">
        <v>7.3103955263821669</v>
      </c>
      <c r="AP222" s="36">
        <v>7.3039882790755755</v>
      </c>
      <c r="AQ222" s="36">
        <v>6.9910783759269792</v>
      </c>
    </row>
    <row r="223" spans="1:43">
      <c r="A223" s="12"/>
      <c r="B223" s="12"/>
      <c r="C223" s="8" t="s">
        <v>190</v>
      </c>
      <c r="D223" s="35"/>
      <c r="E223" s="31" t="s">
        <v>188</v>
      </c>
      <c r="F223" s="36">
        <v>1.7089594700789492</v>
      </c>
      <c r="G223" s="36">
        <v>2.0061512190093023</v>
      </c>
      <c r="H223" s="36">
        <v>2.3822209820912881</v>
      </c>
      <c r="I223" s="36">
        <v>2.5498709323343052</v>
      </c>
      <c r="J223" s="36">
        <v>2.9913813768434991</v>
      </c>
      <c r="K223" s="36">
        <v>3.2943143388198943</v>
      </c>
      <c r="L223" s="36">
        <v>3.5787400715444635</v>
      </c>
      <c r="M223" s="36">
        <v>3.9221607790768527</v>
      </c>
      <c r="N223" s="36">
        <v>3.7671953163894085</v>
      </c>
      <c r="O223" s="36">
        <v>3.891976341995012</v>
      </c>
      <c r="P223" s="36">
        <v>4.0333994385633929</v>
      </c>
      <c r="Q223" s="36">
        <v>4.0071631875378353</v>
      </c>
      <c r="R223" s="36">
        <v>4.1414070112053381</v>
      </c>
      <c r="S223" s="36">
        <v>4.3151932075883481</v>
      </c>
      <c r="T223" s="36">
        <v>4.5245064061134475</v>
      </c>
      <c r="U223" s="36">
        <v>4.7914146105563322</v>
      </c>
      <c r="V223" s="36">
        <v>4.8977852429943844</v>
      </c>
      <c r="W223" s="36">
        <v>5.1959237641428606</v>
      </c>
      <c r="X223" s="36">
        <v>5.5433030283535238</v>
      </c>
      <c r="Y223" s="36">
        <v>5.8539796639548385</v>
      </c>
      <c r="Z223" s="36">
        <v>5.8437092267994935</v>
      </c>
      <c r="AA223" s="36">
        <v>5.9176851239209309</v>
      </c>
      <c r="AB223" s="36">
        <v>6.4691640463217377</v>
      </c>
      <c r="AC223" s="36">
        <v>6.5362917620048435</v>
      </c>
      <c r="AD223" s="36">
        <v>7.1068094312541747</v>
      </c>
      <c r="AE223" s="36">
        <v>7.4422348296131347</v>
      </c>
      <c r="AF223" s="36">
        <v>7.7012048526660077</v>
      </c>
      <c r="AG223" s="36">
        <v>7.9844050434046503</v>
      </c>
      <c r="AH223" s="36">
        <v>7.5831129635771655</v>
      </c>
      <c r="AI223" s="36">
        <v>7.5416319324406915</v>
      </c>
      <c r="AJ223" s="36">
        <v>7.4873799429458616</v>
      </c>
      <c r="AK223" s="36">
        <v>7.4495931187426319</v>
      </c>
      <c r="AL223" s="36">
        <v>7.6531171319241116</v>
      </c>
      <c r="AM223" s="36">
        <v>7.4041749577932405</v>
      </c>
      <c r="AN223" s="36">
        <v>7.3984584063709491</v>
      </c>
      <c r="AO223" s="36">
        <v>7.3334827865610679</v>
      </c>
      <c r="AP223" s="36">
        <v>7.304229855686228</v>
      </c>
      <c r="AQ223" s="36">
        <v>7.2482582090937582</v>
      </c>
    </row>
    <row r="224" spans="1:43">
      <c r="A224" s="12"/>
      <c r="B224" s="12"/>
      <c r="C224" s="8" t="s">
        <v>191</v>
      </c>
      <c r="D224" s="35"/>
      <c r="E224" s="31" t="s">
        <v>188</v>
      </c>
      <c r="F224" s="36">
        <v>3.2629111941197735</v>
      </c>
      <c r="G224" s="36">
        <v>3.4993067098791659</v>
      </c>
      <c r="H224" s="36">
        <v>3.7346456062920352</v>
      </c>
      <c r="I224" s="36">
        <v>3.813277186534727</v>
      </c>
      <c r="J224" s="36">
        <v>3.9317884476204723</v>
      </c>
      <c r="K224" s="36">
        <v>4.0595189205161351</v>
      </c>
      <c r="L224" s="36">
        <v>4.1924260613506812</v>
      </c>
      <c r="M224" s="36">
        <v>4.447674009724726</v>
      </c>
      <c r="N224" s="36">
        <v>4.580777050092987</v>
      </c>
      <c r="O224" s="36">
        <v>4.7594448338764428</v>
      </c>
      <c r="P224" s="36">
        <v>5.0946319916464882</v>
      </c>
      <c r="Q224" s="36">
        <v>5.1118973561946506</v>
      </c>
      <c r="R224" s="36">
        <v>5.0362566756083025</v>
      </c>
      <c r="S224" s="36">
        <v>5.2667920287769725</v>
      </c>
      <c r="T224" s="36">
        <v>5.3192719374596953</v>
      </c>
      <c r="U224" s="36">
        <v>5.3860778259698519</v>
      </c>
      <c r="V224" s="36">
        <v>5.5422764695516094</v>
      </c>
      <c r="W224" s="36">
        <v>5.5765890242292677</v>
      </c>
      <c r="X224" s="36">
        <v>5.6822100258470423</v>
      </c>
      <c r="Y224" s="36">
        <v>5.7420677056569458</v>
      </c>
      <c r="Z224" s="36">
        <v>5.8362354181148817</v>
      </c>
      <c r="AA224" s="36">
        <v>5.8966828595017233</v>
      </c>
      <c r="AB224" s="36">
        <v>5.9316377490171721</v>
      </c>
      <c r="AC224" s="36">
        <v>5.8335357634932041</v>
      </c>
      <c r="AD224" s="36">
        <v>6.2175331642265581</v>
      </c>
      <c r="AE224" s="36">
        <v>6.3107212673996269</v>
      </c>
      <c r="AF224" s="36">
        <v>6.2649309662339077</v>
      </c>
      <c r="AG224" s="36">
        <v>6.3166871567635621</v>
      </c>
      <c r="AH224" s="36">
        <v>6.2021725313608025</v>
      </c>
      <c r="AI224" s="36">
        <v>6.2119024633468616</v>
      </c>
      <c r="AJ224" s="36">
        <v>6.2479688090318959</v>
      </c>
      <c r="AK224" s="36">
        <v>6.2489171522800939</v>
      </c>
      <c r="AL224" s="36">
        <v>6.2302206469606691</v>
      </c>
      <c r="AM224" s="36">
        <v>6.2384028944897221</v>
      </c>
      <c r="AN224" s="36">
        <v>6.2428662900826604</v>
      </c>
      <c r="AO224" s="36">
        <v>6.2490356909727796</v>
      </c>
      <c r="AP224" s="36">
        <v>6.2593592314003619</v>
      </c>
      <c r="AQ224" s="36">
        <v>6.639480307901314</v>
      </c>
    </row>
    <row r="225" spans="1:43">
      <c r="A225" s="12"/>
      <c r="B225" s="12"/>
      <c r="C225" s="8" t="s">
        <v>192</v>
      </c>
      <c r="D225" s="35"/>
      <c r="E225" s="31" t="s">
        <v>188</v>
      </c>
      <c r="F225" s="36">
        <v>9.2014781026714427</v>
      </c>
      <c r="G225" s="36">
        <v>9.7626195789426582</v>
      </c>
      <c r="H225" s="36">
        <v>10.717687703941223</v>
      </c>
      <c r="I225" s="36">
        <v>11.45842999022851</v>
      </c>
      <c r="J225" s="36">
        <v>11.728541915885986</v>
      </c>
      <c r="K225" s="36">
        <v>11.571976741308893</v>
      </c>
      <c r="L225" s="36">
        <v>11.691641560643307</v>
      </c>
      <c r="M225" s="36">
        <v>11.762087659663658</v>
      </c>
      <c r="N225" s="36">
        <v>11.564085923834849</v>
      </c>
      <c r="O225" s="36">
        <v>11.120018100601097</v>
      </c>
      <c r="P225" s="36">
        <v>9.4340372622387889</v>
      </c>
      <c r="Q225" s="36">
        <v>7.9719793559570071</v>
      </c>
      <c r="R225" s="36">
        <v>6.1561078721019875</v>
      </c>
      <c r="S225" s="36">
        <v>4.4496081460816601</v>
      </c>
      <c r="T225" s="36">
        <v>2.2633340541591758</v>
      </c>
      <c r="U225" s="36">
        <v>1.6525818320887578</v>
      </c>
      <c r="V225" s="36">
        <v>0.82731172629413063</v>
      </c>
      <c r="W225" s="36">
        <v>0.42799436940228103</v>
      </c>
      <c r="X225" s="36">
        <v>0.17353236541655259</v>
      </c>
      <c r="Y225" s="36">
        <v>4.1696462039992048E-2</v>
      </c>
      <c r="Z225" s="36">
        <v>2.1887750146711651E-2</v>
      </c>
      <c r="AA225" s="36">
        <v>3.1300244171686473E-6</v>
      </c>
      <c r="AB225" s="36">
        <v>4.0629240340305587E-6</v>
      </c>
      <c r="AC225" s="36">
        <v>4.8714750340594894E-6</v>
      </c>
      <c r="AD225" s="36">
        <v>6.026459489198385E-6</v>
      </c>
      <c r="AE225" s="36">
        <v>7.1823923992411868E-6</v>
      </c>
      <c r="AF225" s="36">
        <v>7.6039271863806476E-6</v>
      </c>
      <c r="AG225" s="36">
        <v>5.8703572786611285E-8</v>
      </c>
      <c r="AH225" s="36">
        <v>-8.5559661919073872E-7</v>
      </c>
      <c r="AI225" s="36">
        <v>-7.1302364904002063E-8</v>
      </c>
      <c r="AJ225" s="36">
        <v>-1.3358065748194725E-6</v>
      </c>
      <c r="AK225" s="36">
        <v>-2.9820172986119294E-7</v>
      </c>
      <c r="AL225" s="36">
        <v>5.9931703872744064E-6</v>
      </c>
      <c r="AM225" s="36">
        <v>7.5629439093135436E-6</v>
      </c>
      <c r="AN225" s="36">
        <v>8.8998933255529342E-6</v>
      </c>
      <c r="AO225" s="36">
        <v>9.7849934939802987E-6</v>
      </c>
      <c r="AP225" s="36">
        <v>1.0217910671703353E-5</v>
      </c>
      <c r="AQ225" s="36">
        <v>1.0592384997902085E-5</v>
      </c>
    </row>
    <row r="226" spans="1:43">
      <c r="A226" s="12"/>
      <c r="B226" s="12"/>
      <c r="C226" s="8" t="s">
        <v>193</v>
      </c>
      <c r="D226" s="35"/>
      <c r="E226" s="31" t="s">
        <v>188</v>
      </c>
      <c r="F226" s="36">
        <v>0</v>
      </c>
      <c r="G226" s="36">
        <v>0.23383830885723464</v>
      </c>
      <c r="H226" s="36">
        <v>0.37093547718196884</v>
      </c>
      <c r="I226" s="36">
        <v>0.20355151179511266</v>
      </c>
      <c r="J226" s="36">
        <v>5.5769774432252686E-2</v>
      </c>
      <c r="K226" s="36">
        <v>0.12039555057977264</v>
      </c>
      <c r="L226" s="36">
        <v>0.10142878997781841</v>
      </c>
      <c r="M226" s="36">
        <v>0.24546014060957466</v>
      </c>
      <c r="N226" s="36">
        <v>1.1492803227215593</v>
      </c>
      <c r="O226" s="36">
        <v>1.2129719023687795</v>
      </c>
      <c r="P226" s="36">
        <v>0</v>
      </c>
      <c r="Q226" s="36">
        <v>1.2038200323878094</v>
      </c>
      <c r="R226" s="36">
        <v>1.1271474160668529</v>
      </c>
      <c r="S226" s="36">
        <v>1.6242161546020966</v>
      </c>
      <c r="T226" s="36">
        <v>8.1927803335262086E-3</v>
      </c>
      <c r="U226" s="36">
        <v>2.9455986233632249E-2</v>
      </c>
      <c r="V226" s="36">
        <v>1.3685691922800457E-2</v>
      </c>
      <c r="W226" s="36">
        <v>1.7667724346349682</v>
      </c>
      <c r="X226" s="36">
        <v>0</v>
      </c>
      <c r="Y226" s="36">
        <v>0</v>
      </c>
      <c r="Z226" s="36">
        <v>3.2155789106247861</v>
      </c>
      <c r="AA226" s="36">
        <v>0</v>
      </c>
      <c r="AB226" s="36">
        <v>23.228377942214486</v>
      </c>
      <c r="AC226" s="36">
        <v>3.487654289638475</v>
      </c>
      <c r="AD226" s="36">
        <v>0</v>
      </c>
      <c r="AE226" s="36">
        <v>3.4006914828421499</v>
      </c>
      <c r="AF226" s="36">
        <v>0</v>
      </c>
      <c r="AG226" s="36">
        <v>0</v>
      </c>
      <c r="AH226" s="36">
        <v>0</v>
      </c>
      <c r="AI226" s="36">
        <v>0</v>
      </c>
      <c r="AJ226" s="36">
        <v>0</v>
      </c>
      <c r="AK226" s="36">
        <v>0</v>
      </c>
      <c r="AL226" s="36">
        <v>25.517316144435839</v>
      </c>
      <c r="AM226" s="36">
        <v>0</v>
      </c>
      <c r="AN226" s="36">
        <v>0</v>
      </c>
      <c r="AO226" s="36">
        <v>0</v>
      </c>
      <c r="AP226" s="36">
        <v>6.5028284809420897E-4</v>
      </c>
      <c r="AQ226" s="36">
        <v>1.8513465837904448E-3</v>
      </c>
    </row>
    <row r="227" spans="1:43">
      <c r="A227" s="12"/>
      <c r="B227" s="12"/>
      <c r="C227" s="8" t="s">
        <v>194</v>
      </c>
      <c r="D227" s="35"/>
      <c r="E227" s="31" t="s">
        <v>188</v>
      </c>
      <c r="F227" s="36">
        <v>17.458707493108928</v>
      </c>
      <c r="G227" s="36">
        <v>12.684349786080611</v>
      </c>
      <c r="H227" s="36">
        <v>8.2039033177709371</v>
      </c>
      <c r="I227" s="36">
        <v>6.0593313765290038</v>
      </c>
      <c r="J227" s="36">
        <v>5.0254385299095921</v>
      </c>
      <c r="K227" s="36">
        <v>4.076585516934812</v>
      </c>
      <c r="L227" s="36">
        <v>3.3729659588472471</v>
      </c>
      <c r="M227" s="36">
        <v>3.0158590319870222</v>
      </c>
      <c r="N227" s="36">
        <v>3.2417440182500661</v>
      </c>
      <c r="O227" s="36">
        <v>3.2322782580821787</v>
      </c>
      <c r="P227" s="36">
        <v>3.4074098788032536</v>
      </c>
      <c r="Q227" s="36">
        <v>3.2735366156729007</v>
      </c>
      <c r="R227" s="36">
        <v>2.9761645231810223</v>
      </c>
      <c r="S227" s="36">
        <v>2.9106978557349446</v>
      </c>
      <c r="T227" s="36">
        <v>2.9704446389025549</v>
      </c>
      <c r="U227" s="36">
        <v>3.1408816226928669</v>
      </c>
      <c r="V227" s="36">
        <v>3.3057369652945536</v>
      </c>
      <c r="W227" s="36">
        <v>3.4826323592376793</v>
      </c>
      <c r="X227" s="36">
        <v>3.4767853792753223</v>
      </c>
      <c r="Y227" s="36">
        <v>3.3979470082825762</v>
      </c>
      <c r="Z227" s="36">
        <v>3.5857821121989035</v>
      </c>
      <c r="AA227" s="36">
        <v>3.4782106217657183</v>
      </c>
      <c r="AB227" s="36">
        <v>3.5420093294043022</v>
      </c>
      <c r="AC227" s="36">
        <v>3.6325435664198822</v>
      </c>
      <c r="AD227" s="36">
        <v>3.5534799006089406</v>
      </c>
      <c r="AE227" s="36">
        <v>3.6489417102677555</v>
      </c>
      <c r="AF227" s="36">
        <v>3.7684211478059524</v>
      </c>
      <c r="AG227" s="36">
        <v>4.5223468275921919</v>
      </c>
      <c r="AH227" s="36">
        <v>4.8061176180192797</v>
      </c>
      <c r="AI227" s="36">
        <v>4.8884932090670805</v>
      </c>
      <c r="AJ227" s="36">
        <v>5.2411482904905533</v>
      </c>
      <c r="AK227" s="36">
        <v>5.1349497361275818</v>
      </c>
      <c r="AL227" s="36">
        <v>4.5904704422709726</v>
      </c>
      <c r="AM227" s="36">
        <v>4.4912746082635744</v>
      </c>
      <c r="AN227" s="36">
        <v>4.4269861399341854</v>
      </c>
      <c r="AO227" s="36">
        <v>4.2595495894812752</v>
      </c>
      <c r="AP227" s="36">
        <v>4.1912385899978917</v>
      </c>
      <c r="AQ227" s="36">
        <v>4.1420557499340642</v>
      </c>
    </row>
    <row r="228" spans="1:43">
      <c r="A228" s="12"/>
      <c r="B228" s="12"/>
      <c r="C228" s="8" t="s">
        <v>195</v>
      </c>
      <c r="D228" s="35"/>
      <c r="E228" s="31" t="s">
        <v>188</v>
      </c>
      <c r="F228" s="36">
        <v>33.052642314909868</v>
      </c>
      <c r="G228" s="36">
        <v>26.626591980824074</v>
      </c>
      <c r="H228" s="36">
        <v>22.208408601142068</v>
      </c>
      <c r="I228" s="36">
        <v>19.957201890552721</v>
      </c>
      <c r="J228" s="36">
        <v>18.970721614753828</v>
      </c>
      <c r="K228" s="36">
        <v>17.942522701021087</v>
      </c>
      <c r="L228" s="36">
        <v>16.684954920892761</v>
      </c>
      <c r="M228" s="36">
        <v>15.708561778614532</v>
      </c>
      <c r="N228" s="36">
        <v>16.128930021616821</v>
      </c>
      <c r="O228" s="36">
        <v>16.170373919041694</v>
      </c>
      <c r="P228" s="36">
        <v>16.514446567952163</v>
      </c>
      <c r="Q228" s="36">
        <v>16.622374408621521</v>
      </c>
      <c r="R228" s="36">
        <v>19.630290382621279</v>
      </c>
      <c r="S228" s="36">
        <v>20.133433615825883</v>
      </c>
      <c r="T228" s="36">
        <v>21.317454879447165</v>
      </c>
      <c r="U228" s="36">
        <v>24.335065136894208</v>
      </c>
      <c r="V228" s="36">
        <v>27.79008870756477</v>
      </c>
      <c r="W228" s="36">
        <v>29.452163558473554</v>
      </c>
      <c r="X228" s="36">
        <v>31.820063686238345</v>
      </c>
      <c r="Y228" s="36">
        <v>31.968720355556695</v>
      </c>
      <c r="Z228" s="36">
        <v>33.205621394692493</v>
      </c>
      <c r="AA228" s="36">
        <v>33.862487912577059</v>
      </c>
      <c r="AB228" s="36">
        <v>31.15690752557212</v>
      </c>
      <c r="AC228" s="36">
        <v>29.471830517482591</v>
      </c>
      <c r="AD228" s="36">
        <v>27.641646726811302</v>
      </c>
      <c r="AE228" s="36">
        <v>26.281827752997589</v>
      </c>
      <c r="AF228" s="36">
        <v>26.964198401951322</v>
      </c>
      <c r="AG228" s="36">
        <v>59.988696913846731</v>
      </c>
      <c r="AH228" s="36">
        <v>63.213718008894816</v>
      </c>
      <c r="AI228" s="36">
        <v>59.914991743616461</v>
      </c>
      <c r="AJ228" s="36">
        <v>64.860565710129421</v>
      </c>
      <c r="AK228" s="36">
        <v>60.36919963881769</v>
      </c>
      <c r="AL228" s="36">
        <v>36.350144678790095</v>
      </c>
      <c r="AM228" s="36">
        <v>32.247232367165083</v>
      </c>
      <c r="AN228" s="36">
        <v>29.501979388213403</v>
      </c>
      <c r="AO228" s="36">
        <v>27.967241010145685</v>
      </c>
      <c r="AP228" s="36">
        <v>26.716154076921196</v>
      </c>
      <c r="AQ228" s="36">
        <v>26.228943043595617</v>
      </c>
    </row>
    <row r="229" spans="1:43">
      <c r="A229" s="12"/>
      <c r="B229" s="12"/>
      <c r="C229" s="8" t="s">
        <v>196</v>
      </c>
      <c r="D229" s="35"/>
      <c r="E229" s="31" t="s">
        <v>188</v>
      </c>
      <c r="F229" s="36">
        <f t="shared" ref="F229:AQ229" si="9">SUM(F221:F228)</f>
        <v>67.47749509506022</v>
      </c>
      <c r="G229" s="36">
        <f t="shared" si="9"/>
        <v>57.498460930255249</v>
      </c>
      <c r="H229" s="36">
        <f t="shared" si="9"/>
        <v>50.742177425065819</v>
      </c>
      <c r="I229" s="36">
        <f t="shared" si="9"/>
        <v>46.257223220726985</v>
      </c>
      <c r="J229" s="36">
        <f t="shared" si="9"/>
        <v>47.788476416208368</v>
      </c>
      <c r="K229" s="36">
        <f t="shared" si="9"/>
        <v>43.22287957652452</v>
      </c>
      <c r="L229" s="36">
        <f t="shared" si="9"/>
        <v>41.811842460935011</v>
      </c>
      <c r="M229" s="36">
        <f t="shared" si="9"/>
        <v>46.22759050574264</v>
      </c>
      <c r="N229" s="36">
        <f t="shared" si="9"/>
        <v>48.061204832898937</v>
      </c>
      <c r="O229" s="36">
        <f t="shared" si="9"/>
        <v>49.779333165822209</v>
      </c>
      <c r="P229" s="36">
        <f t="shared" si="9"/>
        <v>48.509010178739473</v>
      </c>
      <c r="Q229" s="36">
        <f t="shared" si="9"/>
        <v>49.364225746834251</v>
      </c>
      <c r="R229" s="36">
        <f t="shared" si="9"/>
        <v>51.811142901606104</v>
      </c>
      <c r="S229" s="36">
        <f t="shared" si="9"/>
        <v>51.769448231140046</v>
      </c>
      <c r="T229" s="36">
        <f t="shared" si="9"/>
        <v>49.908471632885906</v>
      </c>
      <c r="U229" s="36">
        <f t="shared" si="9"/>
        <v>54.604064234168327</v>
      </c>
      <c r="V229" s="36">
        <f t="shared" si="9"/>
        <v>58.099198393978071</v>
      </c>
      <c r="W229" s="36">
        <f t="shared" si="9"/>
        <v>63.432259598290827</v>
      </c>
      <c r="X229" s="36">
        <f t="shared" si="9"/>
        <v>64.663016767482588</v>
      </c>
      <c r="Y229" s="36">
        <f t="shared" si="9"/>
        <v>62.262607413989286</v>
      </c>
      <c r="Z229" s="36">
        <f t="shared" si="9"/>
        <v>67.07622791062613</v>
      </c>
      <c r="AA229" s="36">
        <f t="shared" si="9"/>
        <v>63.715759296134991</v>
      </c>
      <c r="AB229" s="36">
        <f t="shared" si="9"/>
        <v>84.710199381742825</v>
      </c>
      <c r="AC229" s="36">
        <f t="shared" si="9"/>
        <v>61.494626210868489</v>
      </c>
      <c r="AD229" s="36">
        <f t="shared" si="9"/>
        <v>56.918167155078862</v>
      </c>
      <c r="AE229" s="36">
        <f t="shared" si="9"/>
        <v>59.362339287651267</v>
      </c>
      <c r="AF229" s="36">
        <f t="shared" si="9"/>
        <v>56.955019402824476</v>
      </c>
      <c r="AG229" s="36">
        <f t="shared" si="9"/>
        <v>93.068922224919532</v>
      </c>
      <c r="AH229" s="36">
        <f t="shared" si="9"/>
        <v>95.948384152912752</v>
      </c>
      <c r="AI229" s="36">
        <f t="shared" si="9"/>
        <v>92.441773150748148</v>
      </c>
      <c r="AJ229" s="36">
        <f t="shared" si="9"/>
        <v>97.671705116116158</v>
      </c>
      <c r="AK229" s="36">
        <f t="shared" si="9"/>
        <v>92.54555706861035</v>
      </c>
      <c r="AL229" s="36">
        <f t="shared" si="9"/>
        <v>90.916784838699101</v>
      </c>
      <c r="AM229" s="36">
        <f t="shared" si="9"/>
        <v>60.62524006012066</v>
      </c>
      <c r="AN229" s="36">
        <f t="shared" si="9"/>
        <v>57.668878407268799</v>
      </c>
      <c r="AO229" s="36">
        <f t="shared" si="9"/>
        <v>55.826850695657598</v>
      </c>
      <c r="AP229" s="36">
        <f t="shared" si="9"/>
        <v>54.437081517040895</v>
      </c>
      <c r="AQ229" s="36">
        <f t="shared" si="9"/>
        <v>54.021677336966064</v>
      </c>
    </row>
    <row r="230" spans="1:43">
      <c r="A230" s="12"/>
      <c r="B230" s="12"/>
      <c r="C230" s="8"/>
      <c r="D230" s="26"/>
      <c r="E230" s="31"/>
      <c r="F230" s="36"/>
      <c r="G230" s="36"/>
      <c r="H230" s="36"/>
      <c r="I230" s="36"/>
      <c r="J230" s="36"/>
      <c r="K230" s="36"/>
      <c r="L230" s="36"/>
      <c r="M230" s="36"/>
      <c r="N230" s="36"/>
      <c r="O230" s="36"/>
      <c r="P230" s="36"/>
      <c r="Q230" s="36"/>
      <c r="R230" s="36"/>
      <c r="S230" s="36"/>
      <c r="T230" s="36"/>
      <c r="U230" s="36"/>
      <c r="V230" s="36"/>
      <c r="W230" s="36"/>
      <c r="X230" s="36"/>
      <c r="Y230" s="36"/>
      <c r="Z230" s="36"/>
      <c r="AA230" s="36"/>
      <c r="AB230" s="36"/>
      <c r="AC230" s="36"/>
      <c r="AD230" s="36"/>
      <c r="AE230" s="36"/>
      <c r="AF230" s="36"/>
      <c r="AG230" s="36"/>
    </row>
    <row r="231" spans="1:43">
      <c r="A231" s="12"/>
      <c r="B231" s="12" t="s">
        <v>197</v>
      </c>
      <c r="C231" s="8" t="s">
        <v>187</v>
      </c>
      <c r="D231" s="26"/>
      <c r="E231" s="31" t="s">
        <v>82</v>
      </c>
      <c r="F231" s="36">
        <f t="shared" ref="F231:AQ237" si="10">(F221*10^9)/(F$12*1000000)</f>
        <v>5.7827353440005362</v>
      </c>
      <c r="G231" s="36">
        <f t="shared" si="10"/>
        <v>5.082409933339556</v>
      </c>
      <c r="H231" s="36">
        <f t="shared" si="10"/>
        <v>4.6094594575204466</v>
      </c>
      <c r="I231" s="36">
        <f t="shared" si="10"/>
        <v>4.4719052624513091</v>
      </c>
      <c r="J231" s="36">
        <f t="shared" si="10"/>
        <v>4.7363807135311156</v>
      </c>
      <c r="K231" s="36">
        <f t="shared" si="10"/>
        <v>4.8149006082212233</v>
      </c>
      <c r="L231" s="36">
        <f t="shared" si="10"/>
        <v>4.7136264237955938</v>
      </c>
      <c r="M231" s="36">
        <f t="shared" si="10"/>
        <v>3.9695685524608462</v>
      </c>
      <c r="N231" s="36">
        <f t="shared" si="10"/>
        <v>3.8681682121948846</v>
      </c>
      <c r="O231" s="36">
        <f t="shared" si="10"/>
        <v>3.796667074360335</v>
      </c>
      <c r="P231" s="36">
        <f t="shared" si="10"/>
        <v>3.792475002633203</v>
      </c>
      <c r="Q231" s="36">
        <f t="shared" si="10"/>
        <v>3.6697164302654302</v>
      </c>
      <c r="R231" s="36">
        <f t="shared" si="10"/>
        <v>3.704474053897405</v>
      </c>
      <c r="S231" s="36">
        <f t="shared" si="10"/>
        <v>3.6486215184794637</v>
      </c>
      <c r="T231" s="36">
        <f t="shared" si="10"/>
        <v>3.6847426802813614</v>
      </c>
      <c r="U231" s="36">
        <f t="shared" si="10"/>
        <v>3.8942547523327806</v>
      </c>
      <c r="V231" s="36">
        <f t="shared" si="10"/>
        <v>4.077653341190338</v>
      </c>
      <c r="W231" s="36">
        <f t="shared" si="10"/>
        <v>4.127887206818575</v>
      </c>
      <c r="X231" s="36">
        <f t="shared" si="10"/>
        <v>4.1419653724977472</v>
      </c>
      <c r="Y231" s="36">
        <f t="shared" si="10"/>
        <v>4.0348028927348896</v>
      </c>
      <c r="Z231" s="36">
        <f t="shared" si="10"/>
        <v>3.9639069767488451</v>
      </c>
      <c r="AA231" s="36">
        <f t="shared" si="10"/>
        <v>3.9227359193090856</v>
      </c>
      <c r="AB231" s="36">
        <f t="shared" si="10"/>
        <v>3.5111565099547768</v>
      </c>
      <c r="AC231" s="36">
        <f t="shared" si="10"/>
        <v>3.3005046066047554</v>
      </c>
      <c r="AD231" s="36">
        <f t="shared" si="10"/>
        <v>3.1321345465300965</v>
      </c>
      <c r="AE231" s="36">
        <f t="shared" si="10"/>
        <v>2.9340632298840785</v>
      </c>
      <c r="AF231" s="36">
        <f t="shared" si="10"/>
        <v>2.9135318981137126</v>
      </c>
      <c r="AG231" s="36">
        <f t="shared" si="10"/>
        <v>4.821102130356727</v>
      </c>
      <c r="AH231" s="36">
        <f t="shared" si="10"/>
        <v>5.0179537637015246</v>
      </c>
      <c r="AI231" s="36">
        <f t="shared" si="10"/>
        <v>4.8920602905232169</v>
      </c>
      <c r="AJ231" s="36">
        <f t="shared" si="10"/>
        <v>5.1670575112541099</v>
      </c>
      <c r="AK231" s="36">
        <f t="shared" si="10"/>
        <v>4.8656989590495501</v>
      </c>
      <c r="AL231" s="36">
        <f t="shared" si="10"/>
        <v>3.2593404631860712</v>
      </c>
      <c r="AM231" s="36">
        <f t="shared" si="10"/>
        <v>3.0714464562154822</v>
      </c>
      <c r="AN231" s="36">
        <f t="shared" si="10"/>
        <v>2.8711996876283647</v>
      </c>
      <c r="AO231" s="36">
        <f t="shared" si="10"/>
        <v>2.7735915609207975</v>
      </c>
      <c r="AP231" s="36">
        <f t="shared" si="10"/>
        <v>2.7258072933980064</v>
      </c>
      <c r="AQ231" s="36">
        <f t="shared" si="10"/>
        <v>2.835006408492263</v>
      </c>
    </row>
    <row r="232" spans="1:43">
      <c r="A232" s="12"/>
      <c r="B232" s="12"/>
      <c r="C232" s="8" t="s">
        <v>189</v>
      </c>
      <c r="D232" s="26"/>
      <c r="E232" s="31" t="s">
        <v>82</v>
      </c>
      <c r="F232" s="36">
        <f t="shared" si="10"/>
        <v>2.9559502224165914</v>
      </c>
      <c r="G232" s="36">
        <f t="shared" si="10"/>
        <v>3.1848006151049577</v>
      </c>
      <c r="H232" s="36">
        <f t="shared" si="10"/>
        <v>4.7536492261269352</v>
      </c>
      <c r="I232" s="36">
        <f t="shared" si="10"/>
        <v>1.9789910332325269</v>
      </c>
      <c r="J232" s="36">
        <f t="shared" si="10"/>
        <v>9.6182328334941012</v>
      </c>
      <c r="K232" s="36">
        <f t="shared" si="10"/>
        <v>1.0955908648883599</v>
      </c>
      <c r="L232" s="36">
        <f t="shared" si="10"/>
        <v>1.0778123809300859</v>
      </c>
      <c r="M232" s="36">
        <f t="shared" si="10"/>
        <v>13.98087381362796</v>
      </c>
      <c r="N232" s="36">
        <f t="shared" si="10"/>
        <v>14.667284120150239</v>
      </c>
      <c r="O232" s="36">
        <f t="shared" si="10"/>
        <v>18.203918083769029</v>
      </c>
      <c r="P232" s="36">
        <f t="shared" si="10"/>
        <v>18.93602105145084</v>
      </c>
      <c r="Q232" s="36">
        <f t="shared" si="10"/>
        <v>20.833473899696251</v>
      </c>
      <c r="R232" s="36">
        <f t="shared" si="10"/>
        <v>23.005303404229121</v>
      </c>
      <c r="S232" s="36">
        <f t="shared" si="10"/>
        <v>22.485688750732354</v>
      </c>
      <c r="T232" s="36">
        <f t="shared" si="10"/>
        <v>22.118705869500509</v>
      </c>
      <c r="U232" s="36">
        <f t="shared" si="10"/>
        <v>23.71770831932152</v>
      </c>
      <c r="V232" s="36">
        <f t="shared" si="10"/>
        <v>22.77010129133955</v>
      </c>
      <c r="W232" s="36">
        <f t="shared" si="10"/>
        <v>24.194111126143511</v>
      </c>
      <c r="X232" s="36">
        <f t="shared" si="10"/>
        <v>23.386682002671638</v>
      </c>
      <c r="Y232" s="36">
        <f t="shared" si="10"/>
        <v>18.315633942236463</v>
      </c>
      <c r="Z232" s="36">
        <f t="shared" si="10"/>
        <v>17.643512910554286</v>
      </c>
      <c r="AA232" s="36">
        <f t="shared" si="10"/>
        <v>15.773568017526586</v>
      </c>
      <c r="AB232" s="36">
        <f t="shared" si="10"/>
        <v>15.259038377008466</v>
      </c>
      <c r="AC232" s="36">
        <f t="shared" si="10"/>
        <v>12.531890244712802</v>
      </c>
      <c r="AD232" s="36">
        <f t="shared" si="10"/>
        <v>12.061968423640241</v>
      </c>
      <c r="AE232" s="36">
        <f t="shared" si="10"/>
        <v>11.526364134336326</v>
      </c>
      <c r="AF232" s="36">
        <f t="shared" si="10"/>
        <v>11.038765845887131</v>
      </c>
      <c r="AG232" s="36">
        <f t="shared" si="10"/>
        <v>10.070202588314695</v>
      </c>
      <c r="AH232" s="36">
        <f t="shared" si="10"/>
        <v>9.6787894732597337</v>
      </c>
      <c r="AI232" s="36">
        <f t="shared" si="10"/>
        <v>9.4842185568478179</v>
      </c>
      <c r="AJ232" s="36">
        <f t="shared" si="10"/>
        <v>9.1277355776011451</v>
      </c>
      <c r="AK232" s="36">
        <f t="shared" si="10"/>
        <v>8.8793797652680624</v>
      </c>
      <c r="AL232" s="36">
        <f t="shared" si="10"/>
        <v>7.6369563151141167</v>
      </c>
      <c r="AM232" s="36">
        <f t="shared" si="10"/>
        <v>7.4501558664996441</v>
      </c>
      <c r="AN232" s="36">
        <f t="shared" si="10"/>
        <v>7.4863175254734546</v>
      </c>
      <c r="AO232" s="36">
        <f t="shared" si="10"/>
        <v>7.4898523896378908</v>
      </c>
      <c r="AP232" s="36">
        <f t="shared" si="10"/>
        <v>7.4806053719062833</v>
      </c>
      <c r="AQ232" s="36">
        <f t="shared" si="10"/>
        <v>7.1551458707431186</v>
      </c>
    </row>
    <row r="233" spans="1:43">
      <c r="A233" s="12"/>
      <c r="B233" s="12"/>
      <c r="C233" s="8" t="s">
        <v>190</v>
      </c>
      <c r="D233" s="26"/>
      <c r="E233" s="31" t="s">
        <v>82</v>
      </c>
      <c r="F233" s="36">
        <f t="shared" si="10"/>
        <v>5.347349635717479</v>
      </c>
      <c r="G233" s="36">
        <f t="shared" si="10"/>
        <v>6.1756232692298054</v>
      </c>
      <c r="H233" s="36">
        <f t="shared" si="10"/>
        <v>7.1390241903901472</v>
      </c>
      <c r="I233" s="36">
        <f t="shared" si="10"/>
        <v>7.4242857252418268</v>
      </c>
      <c r="J233" s="36">
        <f t="shared" si="10"/>
        <v>8.4447431805423001</v>
      </c>
      <c r="K233" s="36">
        <f t="shared" si="10"/>
        <v>9.0245297469315542</v>
      </c>
      <c r="L233" s="36">
        <f t="shared" si="10"/>
        <v>9.4653126809607855</v>
      </c>
      <c r="M233" s="36">
        <f t="shared" si="10"/>
        <v>9.8802448020677964</v>
      </c>
      <c r="N233" s="36">
        <f t="shared" si="10"/>
        <v>9.1525639368061427</v>
      </c>
      <c r="O233" s="36">
        <f t="shared" si="10"/>
        <v>9.116620229076414</v>
      </c>
      <c r="P233" s="36">
        <f t="shared" si="10"/>
        <v>9.1443716300067859</v>
      </c>
      <c r="Q233" s="36">
        <f t="shared" si="10"/>
        <v>8.7876385691619188</v>
      </c>
      <c r="R233" s="36">
        <f t="shared" si="10"/>
        <v>8.6800113413928113</v>
      </c>
      <c r="S233" s="36">
        <f t="shared" si="10"/>
        <v>8.6288332251961606</v>
      </c>
      <c r="T233" s="36">
        <f t="shared" si="10"/>
        <v>8.644617600858723</v>
      </c>
      <c r="U233" s="36">
        <f t="shared" si="10"/>
        <v>8.6648726161569929</v>
      </c>
      <c r="V233" s="36">
        <f t="shared" si="10"/>
        <v>8.3635614880114488</v>
      </c>
      <c r="W233" s="36">
        <f t="shared" si="10"/>
        <v>8.394603470568148</v>
      </c>
      <c r="X233" s="36">
        <f t="shared" si="10"/>
        <v>8.4932707621823038</v>
      </c>
      <c r="Y233" s="36">
        <f t="shared" si="10"/>
        <v>8.5749980429408197</v>
      </c>
      <c r="Z233" s="36">
        <f t="shared" si="10"/>
        <v>8.216573482936818</v>
      </c>
      <c r="AA233" s="36">
        <f t="shared" si="10"/>
        <v>8.0048766657480872</v>
      </c>
      <c r="AB233" s="36">
        <f t="shared" si="10"/>
        <v>8.4429590017511131</v>
      </c>
      <c r="AC233" s="36">
        <f t="shared" si="10"/>
        <v>8.25716818303016</v>
      </c>
      <c r="AD233" s="36">
        <f t="shared" si="10"/>
        <v>8.7091118247765689</v>
      </c>
      <c r="AE233" s="36">
        <f t="shared" si="10"/>
        <v>8.7651605045675076</v>
      </c>
      <c r="AF233" s="36">
        <f t="shared" si="10"/>
        <v>8.7669104920837029</v>
      </c>
      <c r="AG233" s="36">
        <f t="shared" si="10"/>
        <v>8.3397623156755873</v>
      </c>
      <c r="AH233" s="36">
        <f t="shared" si="10"/>
        <v>7.8798688234690086</v>
      </c>
      <c r="AI233" s="36">
        <f t="shared" si="10"/>
        <v>7.8086082484553812</v>
      </c>
      <c r="AJ233" s="36">
        <f t="shared" si="10"/>
        <v>7.7364151465120861</v>
      </c>
      <c r="AK233" s="36">
        <f t="shared" si="10"/>
        <v>7.6741384085776128</v>
      </c>
      <c r="AL233" s="36">
        <f t="shared" si="10"/>
        <v>7.8852591616428773</v>
      </c>
      <c r="AM233" s="36">
        <f t="shared" si="10"/>
        <v>7.6047111919242836</v>
      </c>
      <c r="AN233" s="36">
        <f t="shared" si="10"/>
        <v>7.5881624680727677</v>
      </c>
      <c r="AO233" s="36">
        <f t="shared" si="10"/>
        <v>7.5135063999027372</v>
      </c>
      <c r="AP233" s="36">
        <f t="shared" si="10"/>
        <v>7.480852790059533</v>
      </c>
      <c r="AQ233" s="36">
        <f t="shared" si="10"/>
        <v>7.4183612321468866</v>
      </c>
    </row>
    <row r="234" spans="1:43">
      <c r="A234" s="12"/>
      <c r="B234" s="12"/>
      <c r="C234" s="8" t="s">
        <v>191</v>
      </c>
      <c r="D234" s="26"/>
      <c r="E234" s="31" t="s">
        <v>82</v>
      </c>
      <c r="F234" s="36">
        <f t="shared" si="10"/>
        <v>10.209678632372018</v>
      </c>
      <c r="G234" s="36">
        <f t="shared" si="10"/>
        <v>10.772069293148117</v>
      </c>
      <c r="H234" s="36">
        <f t="shared" si="10"/>
        <v>11.191961420156538</v>
      </c>
      <c r="I234" s="36">
        <f t="shared" si="10"/>
        <v>11.102859765714738</v>
      </c>
      <c r="J234" s="36">
        <f t="shared" si="10"/>
        <v>11.09953546458649</v>
      </c>
      <c r="K234" s="36">
        <f t="shared" si="10"/>
        <v>11.120750932818691</v>
      </c>
      <c r="L234" s="36">
        <f t="shared" si="10"/>
        <v>11.088434133012461</v>
      </c>
      <c r="M234" s="36">
        <f t="shared" si="10"/>
        <v>11.204055746592251</v>
      </c>
      <c r="N234" s="36">
        <f t="shared" si="10"/>
        <v>11.129195942888696</v>
      </c>
      <c r="O234" s="36">
        <f t="shared" si="10"/>
        <v>11.148590648793522</v>
      </c>
      <c r="P234" s="36">
        <f t="shared" si="10"/>
        <v>11.550358192723515</v>
      </c>
      <c r="Q234" s="36">
        <f t="shared" si="10"/>
        <v>11.21030121972511</v>
      </c>
      <c r="R234" s="36">
        <f t="shared" si="10"/>
        <v>10.555534615208547</v>
      </c>
      <c r="S234" s="36">
        <f t="shared" si="10"/>
        <v>10.531688353650289</v>
      </c>
      <c r="T234" s="36">
        <f t="shared" si="10"/>
        <v>10.163113428723696</v>
      </c>
      <c r="U234" s="36">
        <f t="shared" si="10"/>
        <v>9.7402713094197715</v>
      </c>
      <c r="V234" s="36">
        <f t="shared" si="10"/>
        <v>9.4641083136415176</v>
      </c>
      <c r="W234" s="36">
        <f t="shared" si="10"/>
        <v>9.0096113225883219</v>
      </c>
      <c r="X234" s="36">
        <f t="shared" si="10"/>
        <v>8.7060995998698303</v>
      </c>
      <c r="Y234" s="36">
        <f t="shared" si="10"/>
        <v>8.4110677120421666</v>
      </c>
      <c r="Z234" s="36">
        <f t="shared" si="10"/>
        <v>8.2060649008237814</v>
      </c>
      <c r="AA234" s="36">
        <f t="shared" si="10"/>
        <v>7.9764668174955</v>
      </c>
      <c r="AB234" s="36">
        <f t="shared" si="10"/>
        <v>7.7414290269337425</v>
      </c>
      <c r="AC234" s="36">
        <f t="shared" si="10"/>
        <v>7.3693904211690446</v>
      </c>
      <c r="AD234" s="36">
        <f t="shared" si="10"/>
        <v>7.6193391880426429</v>
      </c>
      <c r="AE234" s="36">
        <f t="shared" si="10"/>
        <v>7.4325100020017514</v>
      </c>
      <c r="AF234" s="36">
        <f t="shared" si="10"/>
        <v>7.131882617178074</v>
      </c>
      <c r="AG234" s="36">
        <f t="shared" si="10"/>
        <v>6.5978202788451545</v>
      </c>
      <c r="AH234" s="36">
        <f t="shared" si="10"/>
        <v>6.4448869748330138</v>
      </c>
      <c r="AI234" s="36">
        <f t="shared" si="10"/>
        <v>6.4318059073180667</v>
      </c>
      <c r="AJ234" s="36">
        <f t="shared" si="10"/>
        <v>6.4557803794462707</v>
      </c>
      <c r="AK234" s="36">
        <f t="shared" si="10"/>
        <v>6.4372717228919116</v>
      </c>
      <c r="AL234" s="36">
        <f t="shared" si="10"/>
        <v>6.4192019524405186</v>
      </c>
      <c r="AM234" s="36">
        <f t="shared" si="10"/>
        <v>6.4073651125065192</v>
      </c>
      <c r="AN234" s="36">
        <f t="shared" si="10"/>
        <v>6.4029397847001652</v>
      </c>
      <c r="AO234" s="36">
        <f t="shared" si="10"/>
        <v>6.4024381080414523</v>
      </c>
      <c r="AP234" s="36">
        <f t="shared" si="10"/>
        <v>6.4107162418709347</v>
      </c>
      <c r="AQ234" s="36">
        <f t="shared" si="10"/>
        <v>6.7952964556288844</v>
      </c>
    </row>
    <row r="235" spans="1:43">
      <c r="A235" s="12"/>
      <c r="B235" s="12"/>
      <c r="C235" s="8" t="s">
        <v>192</v>
      </c>
      <c r="D235" s="26"/>
      <c r="E235" s="31" t="s">
        <v>82</v>
      </c>
      <c r="F235" s="36">
        <f t="shared" si="10"/>
        <v>28.791508190717614</v>
      </c>
      <c r="G235" s="36">
        <f t="shared" si="10"/>
        <v>30.052699950569977</v>
      </c>
      <c r="H235" s="36">
        <f t="shared" si="10"/>
        <v>32.118696106989191</v>
      </c>
      <c r="I235" s="36">
        <f t="shared" si="10"/>
        <v>33.362731082336616</v>
      </c>
      <c r="J235" s="36">
        <f t="shared" si="10"/>
        <v>33.109962216317044</v>
      </c>
      <c r="K235" s="36">
        <f t="shared" si="10"/>
        <v>31.700571831330521</v>
      </c>
      <c r="L235" s="36">
        <f t="shared" si="10"/>
        <v>30.922906082264294</v>
      </c>
      <c r="M235" s="36">
        <f t="shared" si="10"/>
        <v>29.629663852844441</v>
      </c>
      <c r="N235" s="36">
        <f t="shared" si="10"/>
        <v>28.095446850910712</v>
      </c>
      <c r="O235" s="36">
        <f t="shared" si="10"/>
        <v>26.047687101733615</v>
      </c>
      <c r="P235" s="36">
        <f t="shared" si="10"/>
        <v>21.388494745258885</v>
      </c>
      <c r="Q235" s="36">
        <f t="shared" si="10"/>
        <v>17.48241086832677</v>
      </c>
      <c r="R235" s="36">
        <f t="shared" si="10"/>
        <v>12.902640577007855</v>
      </c>
      <c r="S235" s="36">
        <f t="shared" si="10"/>
        <v>8.8976147215134489</v>
      </c>
      <c r="T235" s="36">
        <f t="shared" si="10"/>
        <v>4.3243738973980701</v>
      </c>
      <c r="U235" s="36">
        <f t="shared" si="10"/>
        <v>2.9885560375585616</v>
      </c>
      <c r="V235" s="36">
        <f t="shared" si="10"/>
        <v>1.4127349708750374</v>
      </c>
      <c r="W235" s="36">
        <f t="shared" si="10"/>
        <v>0.69147338988348361</v>
      </c>
      <c r="X235" s="36">
        <f t="shared" si="10"/>
        <v>0.26588071370915256</v>
      </c>
      <c r="Y235" s="36">
        <f t="shared" si="10"/>
        <v>6.1077608894345888E-2</v>
      </c>
      <c r="Z235" s="36">
        <f t="shared" si="10"/>
        <v>3.0775368944069476E-2</v>
      </c>
      <c r="AA235" s="36">
        <f t="shared" si="10"/>
        <v>4.2339967226262032E-6</v>
      </c>
      <c r="AB235" s="36">
        <f t="shared" si="10"/>
        <v>5.3025554462563734E-6</v>
      </c>
      <c r="AC235" s="36">
        <f t="shared" si="10"/>
        <v>6.1540381182929161E-6</v>
      </c>
      <c r="AD235" s="36">
        <f t="shared" si="10"/>
        <v>7.3851860116153832E-6</v>
      </c>
      <c r="AE235" s="36">
        <f t="shared" si="10"/>
        <v>8.4591286928535775E-6</v>
      </c>
      <c r="AF235" s="36">
        <f t="shared" si="10"/>
        <v>8.6561713792412086E-6</v>
      </c>
      <c r="AG235" s="36">
        <f t="shared" si="10"/>
        <v>6.1316258564024364E-8</v>
      </c>
      <c r="AH235" s="36">
        <f t="shared" si="10"/>
        <v>-8.8907934741436368E-7</v>
      </c>
      <c r="AI235" s="36">
        <f t="shared" si="10"/>
        <v>-7.3826492689040352E-8</v>
      </c>
      <c r="AJ235" s="36">
        <f t="shared" si="10"/>
        <v>-1.3802363840211121E-6</v>
      </c>
      <c r="AK235" s="36">
        <f t="shared" si="10"/>
        <v>-3.0719011255453873E-7</v>
      </c>
      <c r="AL235" s="36">
        <f t="shared" si="10"/>
        <v>6.1749612463674645E-6</v>
      </c>
      <c r="AM235" s="36">
        <f t="shared" si="10"/>
        <v>7.7677802751697701E-6</v>
      </c>
      <c r="AN235" s="36">
        <f t="shared" si="10"/>
        <v>9.1280957185158293E-6</v>
      </c>
      <c r="AO235" s="36">
        <f t="shared" si="10"/>
        <v>1.002519721935607E-5</v>
      </c>
      <c r="AP235" s="36">
        <f t="shared" si="10"/>
        <v>1.0464989063492408E-5</v>
      </c>
      <c r="AQ235" s="36">
        <f t="shared" si="10"/>
        <v>1.0840968403391861E-5</v>
      </c>
    </row>
    <row r="236" spans="1:43">
      <c r="A236" s="12"/>
      <c r="B236" s="12"/>
      <c r="C236" s="8" t="s">
        <v>193</v>
      </c>
      <c r="D236" s="26"/>
      <c r="E236" s="31" t="s">
        <v>82</v>
      </c>
      <c r="F236" s="36">
        <f t="shared" si="10"/>
        <v>0</v>
      </c>
      <c r="G236" s="36">
        <f t="shared" si="10"/>
        <v>0.71983472020081463</v>
      </c>
      <c r="H236" s="36">
        <f t="shared" si="10"/>
        <v>1.1116170013544573</v>
      </c>
      <c r="I236" s="36">
        <f t="shared" si="10"/>
        <v>0.59266708922728972</v>
      </c>
      <c r="J236" s="36">
        <f t="shared" si="10"/>
        <v>0.15743944451981109</v>
      </c>
      <c r="K236" s="36">
        <f t="shared" si="10"/>
        <v>0.32981467943176812</v>
      </c>
      <c r="L236" s="36">
        <f t="shared" si="10"/>
        <v>0.26826625929757048</v>
      </c>
      <c r="M236" s="36">
        <f t="shared" si="10"/>
        <v>0.61833423334149851</v>
      </c>
      <c r="N236" s="36">
        <f t="shared" si="10"/>
        <v>2.7922262456792013</v>
      </c>
      <c r="O236" s="36">
        <f t="shared" si="10"/>
        <v>2.841282477264012</v>
      </c>
      <c r="P236" s="36">
        <f t="shared" si="10"/>
        <v>0</v>
      </c>
      <c r="Q236" s="36">
        <f t="shared" si="10"/>
        <v>2.6399562113767754</v>
      </c>
      <c r="R236" s="36">
        <f t="shared" si="10"/>
        <v>2.3623981725076559</v>
      </c>
      <c r="S236" s="36">
        <f t="shared" si="10"/>
        <v>3.2478476966188019</v>
      </c>
      <c r="T236" s="36">
        <f t="shared" si="10"/>
        <v>1.56532993246455E-2</v>
      </c>
      <c r="U236" s="36">
        <f t="shared" si="10"/>
        <v>5.3268687693061555E-2</v>
      </c>
      <c r="V236" s="36">
        <f t="shared" si="10"/>
        <v>2.3369976473763182E-2</v>
      </c>
      <c r="W236" s="36">
        <f t="shared" si="10"/>
        <v>2.8544210201547244</v>
      </c>
      <c r="X236" s="36">
        <f t="shared" si="10"/>
        <v>0</v>
      </c>
      <c r="Y236" s="36">
        <f t="shared" si="10"/>
        <v>0</v>
      </c>
      <c r="Z236" s="36">
        <f t="shared" si="10"/>
        <v>4.5212791026908876</v>
      </c>
      <c r="AA236" s="36">
        <f t="shared" si="10"/>
        <v>0</v>
      </c>
      <c r="AB236" s="36">
        <f t="shared" si="10"/>
        <v>30.315546373384258</v>
      </c>
      <c r="AC236" s="36">
        <f t="shared" si="10"/>
        <v>4.4058847252219895</v>
      </c>
      <c r="AD236" s="36">
        <f t="shared" si="10"/>
        <v>0</v>
      </c>
      <c r="AE236" s="36">
        <f t="shared" si="10"/>
        <v>4.0051956644824926</v>
      </c>
      <c r="AF236" s="36">
        <f t="shared" si="10"/>
        <v>0</v>
      </c>
      <c r="AG236" s="36">
        <f t="shared" si="10"/>
        <v>0</v>
      </c>
      <c r="AH236" s="36">
        <f t="shared" si="10"/>
        <v>0</v>
      </c>
      <c r="AI236" s="36">
        <f t="shared" si="10"/>
        <v>0</v>
      </c>
      <c r="AJ236" s="36">
        <f t="shared" si="10"/>
        <v>0</v>
      </c>
      <c r="AK236" s="36">
        <f t="shared" si="10"/>
        <v>0</v>
      </c>
      <c r="AL236" s="36">
        <f t="shared" si="10"/>
        <v>26.291332987590501</v>
      </c>
      <c r="AM236" s="36">
        <f t="shared" si="10"/>
        <v>0</v>
      </c>
      <c r="AN236" s="36">
        <f t="shared" si="10"/>
        <v>0</v>
      </c>
      <c r="AO236" s="36">
        <f t="shared" si="10"/>
        <v>0</v>
      </c>
      <c r="AP236" s="36">
        <f t="shared" si="10"/>
        <v>6.660072799744047E-4</v>
      </c>
      <c r="AQ236" s="36">
        <f t="shared" si="10"/>
        <v>1.8947942151436895E-3</v>
      </c>
    </row>
    <row r="237" spans="1:43">
      <c r="A237" s="12"/>
      <c r="B237" s="12"/>
      <c r="C237" s="8" t="s">
        <v>194</v>
      </c>
      <c r="D237" s="26"/>
      <c r="E237" s="31" t="s">
        <v>82</v>
      </c>
      <c r="F237" s="36">
        <f t="shared" si="10"/>
        <v>54.628453622168806</v>
      </c>
      <c r="G237" s="36">
        <f t="shared" si="10"/>
        <v>39.046790168017893</v>
      </c>
      <c r="H237" s="36">
        <f t="shared" si="10"/>
        <v>24.585403571491316</v>
      </c>
      <c r="I237" s="36">
        <f t="shared" si="10"/>
        <v>17.642542951023451</v>
      </c>
      <c r="J237" s="36">
        <f t="shared" si="10"/>
        <v>14.186936538152025</v>
      </c>
      <c r="K237" s="36">
        <f t="shared" si="10"/>
        <v>11.167503607645223</v>
      </c>
      <c r="L237" s="36">
        <f t="shared" si="10"/>
        <v>8.9210663039150653</v>
      </c>
      <c r="M237" s="36">
        <f t="shared" si="10"/>
        <v>7.5971963422601769</v>
      </c>
      <c r="N237" s="36">
        <f t="shared" si="10"/>
        <v>7.875957284378198</v>
      </c>
      <c r="O237" s="36">
        <f t="shared" si="10"/>
        <v>7.5713341408778865</v>
      </c>
      <c r="P237" s="36">
        <f t="shared" si="10"/>
        <v>7.7251516251093992</v>
      </c>
      <c r="Q237" s="36">
        <f t="shared" si="10"/>
        <v>7.1788083677037298</v>
      </c>
      <c r="R237" s="36">
        <f t="shared" si="10"/>
        <v>6.2377693728643155</v>
      </c>
      <c r="S237" s="36">
        <f t="shared" si="10"/>
        <v>5.820348048821101</v>
      </c>
      <c r="T237" s="36">
        <f t="shared" si="10"/>
        <v>5.6753943310008887</v>
      </c>
      <c r="U237" s="36">
        <f t="shared" si="10"/>
        <v>5.6800217420345893</v>
      </c>
      <c r="V237" s="36">
        <f t="shared" si="10"/>
        <v>5.6449462360522427</v>
      </c>
      <c r="W237" s="36">
        <f t="shared" si="10"/>
        <v>5.626587112636809</v>
      </c>
      <c r="X237" s="36">
        <f t="shared" si="10"/>
        <v>5.327018829232725</v>
      </c>
      <c r="Y237" s="36">
        <f t="shared" si="10"/>
        <v>4.9773642237689346</v>
      </c>
      <c r="Z237" s="36">
        <f t="shared" si="10"/>
        <v>5.0418049692761677</v>
      </c>
      <c r="AA237" s="36">
        <f t="shared" si="10"/>
        <v>4.7049896136213487</v>
      </c>
      <c r="AB237" s="36">
        <f t="shared" si="10"/>
        <v>4.622705397150038</v>
      </c>
      <c r="AC237" s="36">
        <f t="shared" si="10"/>
        <v>4.5889204846194147</v>
      </c>
      <c r="AD237" s="36">
        <f t="shared" si="10"/>
        <v>4.3546480485881975</v>
      </c>
      <c r="AE237" s="36">
        <f t="shared" si="10"/>
        <v>4.2975746525819494</v>
      </c>
      <c r="AF237" s="36">
        <f t="shared" si="10"/>
        <v>4.2899015844063939</v>
      </c>
      <c r="AG237" s="36">
        <f t="shared" ref="AG237:AQ237" si="11">(AG227*10^9)/(AG$12*1000000)</f>
        <v>4.723620288066714</v>
      </c>
      <c r="AH237" s="36">
        <f t="shared" si="11"/>
        <v>4.994199158321674</v>
      </c>
      <c r="AI237" s="36">
        <f t="shared" si="11"/>
        <v>5.0615475187325458</v>
      </c>
      <c r="AJ237" s="36">
        <f t="shared" si="11"/>
        <v>5.415472345285286</v>
      </c>
      <c r="AK237" s="36">
        <f t="shared" si="11"/>
        <v>5.2897271526130387</v>
      </c>
      <c r="AL237" s="36">
        <f t="shared" si="11"/>
        <v>4.7297131988449683</v>
      </c>
      <c r="AM237" s="36">
        <f t="shared" si="11"/>
        <v>4.6129172357708521</v>
      </c>
      <c r="AN237" s="36">
        <f t="shared" si="11"/>
        <v>4.5404986050607024</v>
      </c>
      <c r="AO237" s="36">
        <f t="shared" si="11"/>
        <v>4.3641137550523288</v>
      </c>
      <c r="AP237" s="36">
        <f t="shared" si="11"/>
        <v>4.2925865586475611</v>
      </c>
      <c r="AQ237" s="36">
        <f t="shared" si="11"/>
        <v>4.2392620282416456</v>
      </c>
    </row>
    <row r="238" spans="1:43">
      <c r="A238" s="12"/>
      <c r="B238" s="12"/>
      <c r="C238" s="8" t="s">
        <v>195</v>
      </c>
      <c r="D238" s="26"/>
      <c r="E238" s="31" t="s">
        <v>82</v>
      </c>
      <c r="F238" s="36">
        <f t="shared" ref="F238:AQ238" si="12">(F228*10^9)/(F$12*1000000)</f>
        <v>103.42201669298122</v>
      </c>
      <c r="G238" s="36">
        <f t="shared" si="12"/>
        <v>81.965805697472902</v>
      </c>
      <c r="H238" s="36">
        <f t="shared" si="12"/>
        <v>66.554013009506036</v>
      </c>
      <c r="I238" s="36">
        <f t="shared" si="12"/>
        <v>58.108027050670316</v>
      </c>
      <c r="J238" s="36">
        <f t="shared" si="12"/>
        <v>53.554813580876342</v>
      </c>
      <c r="K238" s="36">
        <f t="shared" si="12"/>
        <v>49.152209897603242</v>
      </c>
      <c r="L238" s="36">
        <f t="shared" si="12"/>
        <v>44.129585339185809</v>
      </c>
      <c r="M238" s="36">
        <f t="shared" si="12"/>
        <v>39.571155952879394</v>
      </c>
      <c r="N238" s="36">
        <f t="shared" si="12"/>
        <v>39.185932997125413</v>
      </c>
      <c r="O238" s="36">
        <f t="shared" si="12"/>
        <v>37.877711740277093</v>
      </c>
      <c r="P238" s="36">
        <f t="shared" si="12"/>
        <v>37.440932637961737</v>
      </c>
      <c r="Q238" s="36">
        <f t="shared" si="12"/>
        <v>36.452575457503336</v>
      </c>
      <c r="R238" s="36">
        <f t="shared" si="12"/>
        <v>41.143298085641518</v>
      </c>
      <c r="S238" s="36">
        <f t="shared" si="12"/>
        <v>40.25962049996177</v>
      </c>
      <c r="T238" s="36">
        <f t="shared" si="12"/>
        <v>40.729580006204102</v>
      </c>
      <c r="U238" s="36">
        <f t="shared" si="12"/>
        <v>44.007930153343231</v>
      </c>
      <c r="V238" s="36">
        <f t="shared" si="12"/>
        <v>47.454942209943084</v>
      </c>
      <c r="W238" s="36">
        <f t="shared" si="12"/>
        <v>47.583306770184748</v>
      </c>
      <c r="X238" s="36">
        <f t="shared" si="12"/>
        <v>48.753679020390621</v>
      </c>
      <c r="Y238" s="36">
        <f t="shared" si="12"/>
        <v>46.82826559377262</v>
      </c>
      <c r="Z238" s="36">
        <f t="shared" si="12"/>
        <v>46.688912409404388</v>
      </c>
      <c r="AA238" s="36">
        <f t="shared" si="12"/>
        <v>45.805924725505314</v>
      </c>
      <c r="AB238" s="36">
        <f t="shared" si="12"/>
        <v>40.663135294787558</v>
      </c>
      <c r="AC238" s="36">
        <f t="shared" si="12"/>
        <v>37.231180936447643</v>
      </c>
      <c r="AD238" s="36">
        <f t="shared" si="12"/>
        <v>33.873736828522958</v>
      </c>
      <c r="AE238" s="36">
        <f t="shared" si="12"/>
        <v>30.953664306826987</v>
      </c>
      <c r="AF238" s="36">
        <f t="shared" si="12"/>
        <v>30.695549385218477</v>
      </c>
      <c r="AG238" s="36">
        <f t="shared" si="12"/>
        <v>62.658578963480643</v>
      </c>
      <c r="AH238" s="36">
        <f t="shared" si="12"/>
        <v>65.687509621230348</v>
      </c>
      <c r="AI238" s="36">
        <f t="shared" si="12"/>
        <v>62.036002675077356</v>
      </c>
      <c r="AJ238" s="36">
        <f t="shared" si="12"/>
        <v>67.017870976875031</v>
      </c>
      <c r="AK238" s="36">
        <f t="shared" si="12"/>
        <v>62.188845250857788</v>
      </c>
      <c r="AL238" s="36">
        <f t="shared" si="12"/>
        <v>37.452753749165524</v>
      </c>
      <c r="AM238" s="36">
        <f t="shared" si="12"/>
        <v>33.120623200974784</v>
      </c>
      <c r="AN238" s="36">
        <f t="shared" si="12"/>
        <v>30.258440398167593</v>
      </c>
      <c r="AO238" s="36">
        <f t="shared" si="12"/>
        <v>28.653785715898614</v>
      </c>
      <c r="AP238" s="36">
        <f t="shared" si="12"/>
        <v>27.36217502936449</v>
      </c>
      <c r="AQ238" s="36">
        <f t="shared" si="12"/>
        <v>26.844487133568336</v>
      </c>
    </row>
    <row r="239" spans="1:43">
      <c r="A239" s="12"/>
      <c r="B239" s="12"/>
      <c r="C239" s="8" t="s">
        <v>196</v>
      </c>
      <c r="D239" s="26"/>
      <c r="E239" s="31" t="s">
        <v>82</v>
      </c>
      <c r="F239" s="36">
        <f t="shared" ref="F239:AQ239" si="13">SUM(F231:F238)</f>
        <v>211.13769234037426</v>
      </c>
      <c r="G239" s="36">
        <f t="shared" si="13"/>
        <v>177.00003364708402</v>
      </c>
      <c r="H239" s="36">
        <f t="shared" si="13"/>
        <v>152.06382398353509</v>
      </c>
      <c r="I239" s="36">
        <f t="shared" si="13"/>
        <v>134.68400995989808</v>
      </c>
      <c r="J239" s="36">
        <f t="shared" si="13"/>
        <v>134.90804397201924</v>
      </c>
      <c r="K239" s="36">
        <f t="shared" si="13"/>
        <v>118.40587216887059</v>
      </c>
      <c r="L239" s="36">
        <f t="shared" si="13"/>
        <v>110.58700960336166</v>
      </c>
      <c r="M239" s="36">
        <f t="shared" si="13"/>
        <v>116.45109329607436</v>
      </c>
      <c r="N239" s="36">
        <f t="shared" si="13"/>
        <v>116.76677559013348</v>
      </c>
      <c r="O239" s="36">
        <f t="shared" si="13"/>
        <v>116.60381149615191</v>
      </c>
      <c r="P239" s="36">
        <f t="shared" si="13"/>
        <v>109.97780488514437</v>
      </c>
      <c r="Q239" s="36">
        <f t="shared" si="13"/>
        <v>108.25488102375931</v>
      </c>
      <c r="R239" s="36">
        <f t="shared" si="13"/>
        <v>108.59142962274923</v>
      </c>
      <c r="S239" s="36">
        <f t="shared" si="13"/>
        <v>103.52026281497339</v>
      </c>
      <c r="T239" s="36">
        <f t="shared" si="13"/>
        <v>95.356181113291996</v>
      </c>
      <c r="U239" s="36">
        <f t="shared" si="13"/>
        <v>98.746883617860505</v>
      </c>
      <c r="V239" s="36">
        <f t="shared" si="13"/>
        <v>99.211417827526986</v>
      </c>
      <c r="W239" s="36">
        <f t="shared" si="13"/>
        <v>102.48200141897831</v>
      </c>
      <c r="X239" s="36">
        <f t="shared" si="13"/>
        <v>99.07459630055402</v>
      </c>
      <c r="Y239" s="36">
        <f t="shared" si="13"/>
        <v>91.203210016390244</v>
      </c>
      <c r="Z239" s="36">
        <f t="shared" si="13"/>
        <v>94.31283012137925</v>
      </c>
      <c r="AA239" s="36">
        <f t="shared" si="13"/>
        <v>86.188565993202644</v>
      </c>
      <c r="AB239" s="36">
        <f t="shared" si="13"/>
        <v>110.55597528352541</v>
      </c>
      <c r="AC239" s="36">
        <f t="shared" si="13"/>
        <v>77.684945755843927</v>
      </c>
      <c r="AD239" s="36">
        <f t="shared" si="13"/>
        <v>69.750946245286713</v>
      </c>
      <c r="AE239" s="36">
        <f t="shared" si="13"/>
        <v>69.914540953809791</v>
      </c>
      <c r="AF239" s="36">
        <f t="shared" si="13"/>
        <v>64.836550479058872</v>
      </c>
      <c r="AG239" s="36">
        <f t="shared" si="13"/>
        <v>97.211086626055774</v>
      </c>
      <c r="AH239" s="36">
        <f t="shared" si="13"/>
        <v>99.703206925735955</v>
      </c>
      <c r="AI239" s="36">
        <f t="shared" si="13"/>
        <v>95.714243123127886</v>
      </c>
      <c r="AJ239" s="36">
        <f t="shared" si="13"/>
        <v>100.92033055673755</v>
      </c>
      <c r="AK239" s="36">
        <f t="shared" si="13"/>
        <v>95.335060952067849</v>
      </c>
      <c r="AL239" s="36">
        <f t="shared" si="13"/>
        <v>93.674564002945829</v>
      </c>
      <c r="AM239" s="36">
        <f t="shared" si="13"/>
        <v>62.267226831671834</v>
      </c>
      <c r="AN239" s="36">
        <f t="shared" si="13"/>
        <v>59.147567597198766</v>
      </c>
      <c r="AO239" s="36">
        <f t="shared" si="13"/>
        <v>57.197297954651042</v>
      </c>
      <c r="AP239" s="36">
        <f t="shared" si="13"/>
        <v>55.753419757515843</v>
      </c>
      <c r="AQ239" s="36">
        <f t="shared" si="13"/>
        <v>55.289464764004684</v>
      </c>
    </row>
    <row r="240" spans="1:43">
      <c r="A240" s="12"/>
      <c r="B240" s="12"/>
      <c r="C240" s="8"/>
      <c r="D240" s="26"/>
      <c r="E240" s="31"/>
      <c r="F240" s="36"/>
      <c r="G240" s="36"/>
      <c r="H240" s="36"/>
      <c r="I240" s="36"/>
      <c r="J240" s="36"/>
      <c r="K240" s="36"/>
      <c r="L240" s="36"/>
      <c r="M240" s="36"/>
      <c r="N240" s="36"/>
      <c r="O240" s="36"/>
      <c r="P240" s="36"/>
      <c r="Q240" s="36"/>
      <c r="R240" s="36"/>
      <c r="S240" s="36"/>
      <c r="T240" s="36"/>
      <c r="U240" s="36"/>
      <c r="V240" s="36"/>
      <c r="W240" s="36"/>
      <c r="X240" s="36"/>
      <c r="Y240" s="36"/>
      <c r="Z240" s="36"/>
      <c r="AA240" s="36"/>
      <c r="AB240" s="36"/>
      <c r="AC240" s="36"/>
      <c r="AD240" s="36"/>
      <c r="AE240" s="36"/>
      <c r="AF240" s="36"/>
      <c r="AG240" s="36"/>
    </row>
    <row r="241" spans="1:43">
      <c r="A241" s="27" t="s">
        <v>198</v>
      </c>
      <c r="B241" s="27"/>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c r="AA241" s="28"/>
      <c r="AB241" s="28"/>
      <c r="AC241" s="28"/>
      <c r="AD241" s="28"/>
      <c r="AE241" s="28"/>
      <c r="AF241" s="28"/>
      <c r="AG241" s="28"/>
      <c r="AH241" s="28"/>
      <c r="AI241" s="28"/>
      <c r="AJ241" s="28"/>
      <c r="AK241" s="28"/>
      <c r="AL241" s="28"/>
      <c r="AM241" s="28"/>
      <c r="AN241" s="28"/>
      <c r="AO241" s="28"/>
      <c r="AP241" s="28"/>
      <c r="AQ241" s="28"/>
    </row>
    <row r="242" spans="1:43">
      <c r="A242" s="29"/>
      <c r="B242" s="29"/>
      <c r="C242" s="29" t="s">
        <v>48</v>
      </c>
      <c r="D242" s="29"/>
      <c r="E242" s="29" t="s">
        <v>49</v>
      </c>
      <c r="F242" s="30">
        <v>2023</v>
      </c>
      <c r="G242" s="30">
        <v>2024</v>
      </c>
      <c r="H242" s="30">
        <v>2025</v>
      </c>
      <c r="I242" s="30">
        <v>2026</v>
      </c>
      <c r="J242" s="30">
        <v>2027</v>
      </c>
      <c r="K242" s="30">
        <v>2028</v>
      </c>
      <c r="L242" s="30">
        <v>2029</v>
      </c>
      <c r="M242" s="30">
        <v>2030</v>
      </c>
      <c r="N242" s="30">
        <v>2031</v>
      </c>
      <c r="O242" s="30">
        <v>2032</v>
      </c>
      <c r="P242" s="30">
        <v>2033</v>
      </c>
      <c r="Q242" s="30">
        <v>2034</v>
      </c>
      <c r="R242" s="30">
        <v>2035</v>
      </c>
      <c r="S242" s="30">
        <v>2036</v>
      </c>
      <c r="T242" s="30">
        <v>2037</v>
      </c>
      <c r="U242" s="30">
        <v>2038</v>
      </c>
      <c r="V242" s="30">
        <v>2039</v>
      </c>
      <c r="W242" s="30">
        <v>2040</v>
      </c>
      <c r="X242" s="30">
        <v>2041</v>
      </c>
      <c r="Y242" s="30">
        <v>2042</v>
      </c>
      <c r="Z242" s="30">
        <v>2043</v>
      </c>
      <c r="AA242" s="30">
        <v>2044</v>
      </c>
      <c r="AB242" s="30">
        <v>2045</v>
      </c>
      <c r="AC242" s="30">
        <v>2046</v>
      </c>
      <c r="AD242" s="30">
        <v>2047</v>
      </c>
      <c r="AE242" s="30">
        <v>2048</v>
      </c>
      <c r="AF242" s="30">
        <v>2049</v>
      </c>
      <c r="AG242" s="30">
        <v>2050</v>
      </c>
      <c r="AH242" s="30">
        <v>2051</v>
      </c>
      <c r="AI242" s="30">
        <v>2052</v>
      </c>
      <c r="AJ242" s="30">
        <v>2053</v>
      </c>
      <c r="AK242" s="30">
        <v>2054</v>
      </c>
      <c r="AL242" s="30">
        <v>2055</v>
      </c>
      <c r="AM242" s="30">
        <v>2056</v>
      </c>
      <c r="AN242" s="30">
        <v>2057</v>
      </c>
      <c r="AO242" s="30">
        <v>2058</v>
      </c>
      <c r="AP242" s="30">
        <v>2059</v>
      </c>
      <c r="AQ242" s="30">
        <v>2060</v>
      </c>
    </row>
    <row r="243" spans="1:43">
      <c r="A243" s="12"/>
      <c r="B243" s="12" t="s">
        <v>199</v>
      </c>
      <c r="C243" t="s">
        <v>200</v>
      </c>
      <c r="D243" s="26"/>
      <c r="E243" s="31" t="s">
        <v>82</v>
      </c>
      <c r="F243" s="52">
        <f t="shared" ref="F243:AQ243" si="14">SUM(F237:F238)</f>
        <v>158.05047031515002</v>
      </c>
      <c r="G243" s="52">
        <f t="shared" si="14"/>
        <v>121.01259586549079</v>
      </c>
      <c r="H243" s="52">
        <f t="shared" si="14"/>
        <v>91.139416580997349</v>
      </c>
      <c r="I243" s="52">
        <f t="shared" si="14"/>
        <v>75.750570001693774</v>
      </c>
      <c r="J243" s="52">
        <f t="shared" si="14"/>
        <v>67.741750119028367</v>
      </c>
      <c r="K243" s="52">
        <f t="shared" si="14"/>
        <v>60.319713505248465</v>
      </c>
      <c r="L243" s="52">
        <f t="shared" si="14"/>
        <v>53.050651643100878</v>
      </c>
      <c r="M243" s="52">
        <f t="shared" si="14"/>
        <v>47.16835229513957</v>
      </c>
      <c r="N243" s="52">
        <f t="shared" si="14"/>
        <v>47.061890281503608</v>
      </c>
      <c r="O243" s="52">
        <f t="shared" si="14"/>
        <v>45.44904588115498</v>
      </c>
      <c r="P243" s="52">
        <f t="shared" si="14"/>
        <v>45.166084263071134</v>
      </c>
      <c r="Q243" s="52">
        <f t="shared" si="14"/>
        <v>43.631383825207067</v>
      </c>
      <c r="R243" s="52">
        <f t="shared" si="14"/>
        <v>47.381067458505832</v>
      </c>
      <c r="S243" s="52">
        <f t="shared" si="14"/>
        <v>46.079968548782873</v>
      </c>
      <c r="T243" s="52">
        <f t="shared" si="14"/>
        <v>46.40497433720499</v>
      </c>
      <c r="U243" s="52">
        <f t="shared" si="14"/>
        <v>49.687951895377822</v>
      </c>
      <c r="V243" s="52">
        <f t="shared" si="14"/>
        <v>53.099888445995326</v>
      </c>
      <c r="W243" s="52">
        <f t="shared" si="14"/>
        <v>53.209893882821561</v>
      </c>
      <c r="X243" s="52">
        <f t="shared" si="14"/>
        <v>54.080697849623348</v>
      </c>
      <c r="Y243" s="52">
        <f t="shared" si="14"/>
        <v>51.805629817541558</v>
      </c>
      <c r="Z243" s="52">
        <f t="shared" si="14"/>
        <v>51.730717378680552</v>
      </c>
      <c r="AA243" s="52">
        <f t="shared" si="14"/>
        <v>50.510914339126664</v>
      </c>
      <c r="AB243" s="52">
        <f t="shared" si="14"/>
        <v>45.285840691937594</v>
      </c>
      <c r="AC243" s="52">
        <f t="shared" si="14"/>
        <v>41.820101421067058</v>
      </c>
      <c r="AD243" s="52">
        <f t="shared" si="14"/>
        <v>38.228384877111154</v>
      </c>
      <c r="AE243" s="52">
        <f t="shared" si="14"/>
        <v>35.251238959408937</v>
      </c>
      <c r="AF243" s="52">
        <f t="shared" si="14"/>
        <v>34.985450969624871</v>
      </c>
      <c r="AG243" s="52">
        <f t="shared" si="14"/>
        <v>67.382199251547362</v>
      </c>
      <c r="AH243" s="52">
        <f t="shared" si="14"/>
        <v>70.681708779552025</v>
      </c>
      <c r="AI243" s="52">
        <f t="shared" si="14"/>
        <v>67.097550193809894</v>
      </c>
      <c r="AJ243" s="52">
        <f t="shared" si="14"/>
        <v>72.433343322160312</v>
      </c>
      <c r="AK243" s="52">
        <f t="shared" si="14"/>
        <v>67.478572403470821</v>
      </c>
      <c r="AL243" s="52">
        <f t="shared" si="14"/>
        <v>42.182466948010493</v>
      </c>
      <c r="AM243" s="52">
        <f t="shared" si="14"/>
        <v>37.733540436745635</v>
      </c>
      <c r="AN243" s="52">
        <f t="shared" si="14"/>
        <v>34.798939003228298</v>
      </c>
      <c r="AO243" s="52">
        <f t="shared" si="14"/>
        <v>33.017899470950944</v>
      </c>
      <c r="AP243" s="52">
        <f t="shared" si="14"/>
        <v>31.65476158801205</v>
      </c>
      <c r="AQ243" s="52">
        <f t="shared" si="14"/>
        <v>31.083749161809983</v>
      </c>
    </row>
    <row r="244" spans="1:43">
      <c r="A244" s="12"/>
      <c r="B244" s="12"/>
      <c r="C244" t="s">
        <v>201</v>
      </c>
      <c r="D244" s="26"/>
      <c r="E244" s="31" t="s">
        <v>82</v>
      </c>
      <c r="F244" s="52">
        <f t="shared" ref="F244:AQ245" si="15">F231</f>
        <v>5.7827353440005362</v>
      </c>
      <c r="G244" s="52">
        <f t="shared" si="15"/>
        <v>5.082409933339556</v>
      </c>
      <c r="H244" s="52">
        <f t="shared" si="15"/>
        <v>4.6094594575204466</v>
      </c>
      <c r="I244" s="52">
        <f t="shared" si="15"/>
        <v>4.4719052624513091</v>
      </c>
      <c r="J244" s="52">
        <f t="shared" si="15"/>
        <v>4.7363807135311156</v>
      </c>
      <c r="K244" s="52">
        <f t="shared" si="15"/>
        <v>4.8149006082212233</v>
      </c>
      <c r="L244" s="52">
        <f t="shared" si="15"/>
        <v>4.7136264237955938</v>
      </c>
      <c r="M244" s="52">
        <f t="shared" si="15"/>
        <v>3.9695685524608462</v>
      </c>
      <c r="N244" s="52">
        <f t="shared" si="15"/>
        <v>3.8681682121948846</v>
      </c>
      <c r="O244" s="52">
        <f t="shared" si="15"/>
        <v>3.796667074360335</v>
      </c>
      <c r="P244" s="52">
        <f t="shared" si="15"/>
        <v>3.792475002633203</v>
      </c>
      <c r="Q244" s="52">
        <f t="shared" si="15"/>
        <v>3.6697164302654302</v>
      </c>
      <c r="R244" s="52">
        <f t="shared" si="15"/>
        <v>3.704474053897405</v>
      </c>
      <c r="S244" s="52">
        <f t="shared" si="15"/>
        <v>3.6486215184794637</v>
      </c>
      <c r="T244" s="52">
        <f t="shared" si="15"/>
        <v>3.6847426802813614</v>
      </c>
      <c r="U244" s="52">
        <f t="shared" si="15"/>
        <v>3.8942547523327806</v>
      </c>
      <c r="V244" s="52">
        <f t="shared" si="15"/>
        <v>4.077653341190338</v>
      </c>
      <c r="W244" s="52">
        <f t="shared" si="15"/>
        <v>4.127887206818575</v>
      </c>
      <c r="X244" s="52">
        <f t="shared" si="15"/>
        <v>4.1419653724977472</v>
      </c>
      <c r="Y244" s="52">
        <f t="shared" si="15"/>
        <v>4.0348028927348896</v>
      </c>
      <c r="Z244" s="52">
        <f t="shared" si="15"/>
        <v>3.9639069767488451</v>
      </c>
      <c r="AA244" s="52">
        <f t="shared" si="15"/>
        <v>3.9227359193090856</v>
      </c>
      <c r="AB244" s="52">
        <f t="shared" si="15"/>
        <v>3.5111565099547768</v>
      </c>
      <c r="AC244" s="52">
        <f t="shared" si="15"/>
        <v>3.3005046066047554</v>
      </c>
      <c r="AD244" s="52">
        <f t="shared" si="15"/>
        <v>3.1321345465300965</v>
      </c>
      <c r="AE244" s="52">
        <f t="shared" si="15"/>
        <v>2.9340632298840785</v>
      </c>
      <c r="AF244" s="52">
        <f t="shared" si="15"/>
        <v>2.9135318981137126</v>
      </c>
      <c r="AG244" s="52">
        <f t="shared" si="15"/>
        <v>4.821102130356727</v>
      </c>
      <c r="AH244" s="52">
        <f t="shared" si="15"/>
        <v>5.0179537637015246</v>
      </c>
      <c r="AI244" s="52">
        <f t="shared" si="15"/>
        <v>4.8920602905232169</v>
      </c>
      <c r="AJ244" s="52">
        <f t="shared" si="15"/>
        <v>5.1670575112541099</v>
      </c>
      <c r="AK244" s="52">
        <f t="shared" si="15"/>
        <v>4.8656989590495501</v>
      </c>
      <c r="AL244" s="52">
        <f t="shared" si="15"/>
        <v>3.2593404631860712</v>
      </c>
      <c r="AM244" s="52">
        <f t="shared" si="15"/>
        <v>3.0714464562154822</v>
      </c>
      <c r="AN244" s="52">
        <f t="shared" si="15"/>
        <v>2.8711996876283647</v>
      </c>
      <c r="AO244" s="52">
        <f t="shared" si="15"/>
        <v>2.7735915609207975</v>
      </c>
      <c r="AP244" s="52">
        <f t="shared" si="15"/>
        <v>2.7258072933980064</v>
      </c>
      <c r="AQ244" s="52">
        <f t="shared" si="15"/>
        <v>2.835006408492263</v>
      </c>
    </row>
    <row r="245" spans="1:43">
      <c r="A245" s="12"/>
      <c r="B245" s="12"/>
      <c r="C245" t="s">
        <v>202</v>
      </c>
      <c r="D245" s="26"/>
      <c r="E245" s="31" t="s">
        <v>82</v>
      </c>
      <c r="F245" s="52">
        <f t="shared" si="15"/>
        <v>2.9559502224165914</v>
      </c>
      <c r="G245" s="52">
        <f t="shared" si="15"/>
        <v>3.1848006151049577</v>
      </c>
      <c r="H245" s="52">
        <f t="shared" si="15"/>
        <v>4.7536492261269352</v>
      </c>
      <c r="I245" s="52">
        <f t="shared" si="15"/>
        <v>1.9789910332325269</v>
      </c>
      <c r="J245" s="52">
        <f t="shared" si="15"/>
        <v>9.6182328334941012</v>
      </c>
      <c r="K245" s="52">
        <f t="shared" si="15"/>
        <v>1.0955908648883599</v>
      </c>
      <c r="L245" s="52">
        <f t="shared" si="15"/>
        <v>1.0778123809300859</v>
      </c>
      <c r="M245" s="52">
        <f t="shared" si="15"/>
        <v>13.98087381362796</v>
      </c>
      <c r="N245" s="52">
        <f t="shared" si="15"/>
        <v>14.667284120150239</v>
      </c>
      <c r="O245" s="52">
        <f t="shared" si="15"/>
        <v>18.203918083769029</v>
      </c>
      <c r="P245" s="52">
        <f t="shared" si="15"/>
        <v>18.93602105145084</v>
      </c>
      <c r="Q245" s="52">
        <f t="shared" si="15"/>
        <v>20.833473899696251</v>
      </c>
      <c r="R245" s="52">
        <f t="shared" si="15"/>
        <v>23.005303404229121</v>
      </c>
      <c r="S245" s="52">
        <f t="shared" si="15"/>
        <v>22.485688750732354</v>
      </c>
      <c r="T245" s="52">
        <f t="shared" si="15"/>
        <v>22.118705869500509</v>
      </c>
      <c r="U245" s="52">
        <f t="shared" si="15"/>
        <v>23.71770831932152</v>
      </c>
      <c r="V245" s="52">
        <f t="shared" si="15"/>
        <v>22.77010129133955</v>
      </c>
      <c r="W245" s="52">
        <f t="shared" si="15"/>
        <v>24.194111126143511</v>
      </c>
      <c r="X245" s="52">
        <f t="shared" si="15"/>
        <v>23.386682002671638</v>
      </c>
      <c r="Y245" s="52">
        <f t="shared" si="15"/>
        <v>18.315633942236463</v>
      </c>
      <c r="Z245" s="52">
        <f t="shared" si="15"/>
        <v>17.643512910554286</v>
      </c>
      <c r="AA245" s="52">
        <f t="shared" si="15"/>
        <v>15.773568017526586</v>
      </c>
      <c r="AB245" s="52">
        <f t="shared" si="15"/>
        <v>15.259038377008466</v>
      </c>
      <c r="AC245" s="52">
        <f t="shared" si="15"/>
        <v>12.531890244712802</v>
      </c>
      <c r="AD245" s="52">
        <f t="shared" si="15"/>
        <v>12.061968423640241</v>
      </c>
      <c r="AE245" s="52">
        <f t="shared" si="15"/>
        <v>11.526364134336326</v>
      </c>
      <c r="AF245" s="52">
        <f t="shared" si="15"/>
        <v>11.038765845887131</v>
      </c>
      <c r="AG245" s="52">
        <f t="shared" si="15"/>
        <v>10.070202588314695</v>
      </c>
      <c r="AH245" s="52">
        <f t="shared" si="15"/>
        <v>9.6787894732597337</v>
      </c>
      <c r="AI245" s="52">
        <f t="shared" si="15"/>
        <v>9.4842185568478179</v>
      </c>
      <c r="AJ245" s="52">
        <f t="shared" si="15"/>
        <v>9.1277355776011451</v>
      </c>
      <c r="AK245" s="52">
        <f t="shared" si="15"/>
        <v>8.8793797652680624</v>
      </c>
      <c r="AL245" s="52">
        <f t="shared" si="15"/>
        <v>7.6369563151141167</v>
      </c>
      <c r="AM245" s="52">
        <f t="shared" si="15"/>
        <v>7.4501558664996441</v>
      </c>
      <c r="AN245" s="52">
        <f t="shared" si="15"/>
        <v>7.4863175254734546</v>
      </c>
      <c r="AO245" s="52">
        <f t="shared" si="15"/>
        <v>7.4898523896378908</v>
      </c>
      <c r="AP245" s="52">
        <f t="shared" si="15"/>
        <v>7.4806053719062833</v>
      </c>
      <c r="AQ245" s="52">
        <f t="shared" si="15"/>
        <v>7.1551458707431186</v>
      </c>
    </row>
    <row r="246" spans="1:43">
      <c r="A246" s="12"/>
      <c r="B246" s="12"/>
      <c r="C246" t="s">
        <v>203</v>
      </c>
      <c r="D246" s="26"/>
      <c r="E246" s="31" t="s">
        <v>82</v>
      </c>
      <c r="F246" s="52">
        <f t="shared" ref="F246:AQ246" si="16">SUM(F233:F234)</f>
        <v>15.557028268089496</v>
      </c>
      <c r="G246" s="52">
        <f t="shared" si="16"/>
        <v>16.947692562377924</v>
      </c>
      <c r="H246" s="52">
        <f t="shared" si="16"/>
        <v>18.330985610546684</v>
      </c>
      <c r="I246" s="52">
        <f t="shared" si="16"/>
        <v>18.527145490956563</v>
      </c>
      <c r="J246" s="52">
        <f t="shared" si="16"/>
        <v>19.544278645128792</v>
      </c>
      <c r="K246" s="52">
        <f t="shared" si="16"/>
        <v>20.145280679750243</v>
      </c>
      <c r="L246" s="52">
        <f t="shared" si="16"/>
        <v>20.553746813973248</v>
      </c>
      <c r="M246" s="52">
        <f t="shared" si="16"/>
        <v>21.084300548660046</v>
      </c>
      <c r="N246" s="52">
        <f t="shared" si="16"/>
        <v>20.281759879694839</v>
      </c>
      <c r="O246" s="52">
        <f t="shared" si="16"/>
        <v>20.265210877869936</v>
      </c>
      <c r="P246" s="52">
        <f t="shared" si="16"/>
        <v>20.694729822730302</v>
      </c>
      <c r="Q246" s="52">
        <f t="shared" si="16"/>
        <v>19.997939788887031</v>
      </c>
      <c r="R246" s="52">
        <f t="shared" si="16"/>
        <v>19.235545956601356</v>
      </c>
      <c r="S246" s="52">
        <f t="shared" si="16"/>
        <v>19.160521578846449</v>
      </c>
      <c r="T246" s="52">
        <f t="shared" si="16"/>
        <v>18.80773102958242</v>
      </c>
      <c r="U246" s="52">
        <f t="shared" si="16"/>
        <v>18.405143925576766</v>
      </c>
      <c r="V246" s="52">
        <f t="shared" si="16"/>
        <v>17.827669801652966</v>
      </c>
      <c r="W246" s="52">
        <f t="shared" si="16"/>
        <v>17.40421479315647</v>
      </c>
      <c r="X246" s="52">
        <f t="shared" si="16"/>
        <v>17.199370362052136</v>
      </c>
      <c r="Y246" s="52">
        <f t="shared" si="16"/>
        <v>16.986065754982988</v>
      </c>
      <c r="Z246" s="52">
        <f t="shared" si="16"/>
        <v>16.422638383760599</v>
      </c>
      <c r="AA246" s="52">
        <f t="shared" si="16"/>
        <v>15.981343483243588</v>
      </c>
      <c r="AB246" s="52">
        <f t="shared" si="16"/>
        <v>16.184388028684857</v>
      </c>
      <c r="AC246" s="52">
        <f t="shared" si="16"/>
        <v>15.626558604199204</v>
      </c>
      <c r="AD246" s="52">
        <f t="shared" si="16"/>
        <v>16.328451012819212</v>
      </c>
      <c r="AE246" s="52">
        <f t="shared" si="16"/>
        <v>16.19767050656926</v>
      </c>
      <c r="AF246" s="52">
        <f t="shared" si="16"/>
        <v>15.898793109261778</v>
      </c>
      <c r="AG246" s="52">
        <f t="shared" si="16"/>
        <v>14.937582594520741</v>
      </c>
      <c r="AH246" s="52">
        <f t="shared" si="16"/>
        <v>14.324755798302022</v>
      </c>
      <c r="AI246" s="52">
        <f t="shared" si="16"/>
        <v>14.240414155773447</v>
      </c>
      <c r="AJ246" s="52">
        <f t="shared" si="16"/>
        <v>14.192195525958358</v>
      </c>
      <c r="AK246" s="52">
        <f t="shared" si="16"/>
        <v>14.111410131469524</v>
      </c>
      <c r="AL246" s="52">
        <f t="shared" si="16"/>
        <v>14.304461114083395</v>
      </c>
      <c r="AM246" s="52">
        <f t="shared" si="16"/>
        <v>14.012076304430803</v>
      </c>
      <c r="AN246" s="52">
        <f t="shared" si="16"/>
        <v>13.991102252772933</v>
      </c>
      <c r="AO246" s="52">
        <f t="shared" si="16"/>
        <v>13.915944507944189</v>
      </c>
      <c r="AP246" s="52">
        <f t="shared" si="16"/>
        <v>13.891569031930468</v>
      </c>
      <c r="AQ246" s="52">
        <f t="shared" si="16"/>
        <v>14.213657687775772</v>
      </c>
    </row>
    <row r="247" spans="1:43">
      <c r="A247" s="12"/>
      <c r="B247" s="12"/>
      <c r="C247" t="s">
        <v>204</v>
      </c>
      <c r="D247" s="26"/>
      <c r="E247" s="31" t="s">
        <v>82</v>
      </c>
      <c r="F247" s="52">
        <f t="shared" ref="F247:AQ247" si="17">SUM(F235:F236)</f>
        <v>28.791508190717614</v>
      </c>
      <c r="G247" s="52">
        <f t="shared" si="17"/>
        <v>30.772534670770792</v>
      </c>
      <c r="H247" s="52">
        <f t="shared" si="17"/>
        <v>33.230313108343651</v>
      </c>
      <c r="I247" s="52">
        <f t="shared" si="17"/>
        <v>33.955398171563907</v>
      </c>
      <c r="J247" s="52">
        <f t="shared" si="17"/>
        <v>33.267401660836853</v>
      </c>
      <c r="K247" s="52">
        <f t="shared" si="17"/>
        <v>32.030386510762291</v>
      </c>
      <c r="L247" s="52">
        <f t="shared" si="17"/>
        <v>31.191172341561863</v>
      </c>
      <c r="M247" s="52">
        <f t="shared" si="17"/>
        <v>30.247998086185941</v>
      </c>
      <c r="N247" s="52">
        <f t="shared" si="17"/>
        <v>30.887673096589914</v>
      </c>
      <c r="O247" s="52">
        <f t="shared" si="17"/>
        <v>28.888969578997628</v>
      </c>
      <c r="P247" s="52">
        <f t="shared" si="17"/>
        <v>21.388494745258885</v>
      </c>
      <c r="Q247" s="52">
        <f t="shared" si="17"/>
        <v>20.122367079703544</v>
      </c>
      <c r="R247" s="52">
        <f t="shared" si="17"/>
        <v>15.265038749515512</v>
      </c>
      <c r="S247" s="52">
        <f t="shared" si="17"/>
        <v>12.145462418132251</v>
      </c>
      <c r="T247" s="52">
        <f t="shared" si="17"/>
        <v>4.3400271967227155</v>
      </c>
      <c r="U247" s="52">
        <f t="shared" si="17"/>
        <v>3.0418247252516233</v>
      </c>
      <c r="V247" s="52">
        <f t="shared" si="17"/>
        <v>1.4361049473488006</v>
      </c>
      <c r="W247" s="52">
        <f t="shared" si="17"/>
        <v>3.5458944100382079</v>
      </c>
      <c r="X247" s="52">
        <f t="shared" si="17"/>
        <v>0.26588071370915256</v>
      </c>
      <c r="Y247" s="52">
        <f t="shared" si="17"/>
        <v>6.1077608894345888E-2</v>
      </c>
      <c r="Z247" s="52">
        <f t="shared" si="17"/>
        <v>4.5520544716349569</v>
      </c>
      <c r="AA247" s="52">
        <f t="shared" si="17"/>
        <v>4.2339967226262032E-6</v>
      </c>
      <c r="AB247" s="52">
        <f t="shared" si="17"/>
        <v>30.315551675939705</v>
      </c>
      <c r="AC247" s="52">
        <f t="shared" si="17"/>
        <v>4.4058908792601077</v>
      </c>
      <c r="AD247" s="52">
        <f t="shared" si="17"/>
        <v>7.3851860116153832E-6</v>
      </c>
      <c r="AE247" s="52">
        <f t="shared" si="17"/>
        <v>4.0052041236111853</v>
      </c>
      <c r="AF247" s="52">
        <f t="shared" si="17"/>
        <v>8.6561713792412086E-6</v>
      </c>
      <c r="AG247" s="52">
        <f t="shared" si="17"/>
        <v>6.1316258564024364E-8</v>
      </c>
      <c r="AH247" s="52">
        <f t="shared" si="17"/>
        <v>-8.8907934741436368E-7</v>
      </c>
      <c r="AI247" s="52">
        <f t="shared" si="17"/>
        <v>-7.3826492689040352E-8</v>
      </c>
      <c r="AJ247" s="52">
        <f t="shared" si="17"/>
        <v>-1.3802363840211121E-6</v>
      </c>
      <c r="AK247" s="52">
        <f t="shared" si="17"/>
        <v>-3.0719011255453873E-7</v>
      </c>
      <c r="AL247" s="52">
        <f t="shared" si="17"/>
        <v>26.291339162551747</v>
      </c>
      <c r="AM247" s="52">
        <f t="shared" si="17"/>
        <v>7.7677802751697701E-6</v>
      </c>
      <c r="AN247" s="52">
        <f t="shared" si="17"/>
        <v>9.1280957185158293E-6</v>
      </c>
      <c r="AO247" s="52">
        <f t="shared" si="17"/>
        <v>1.002519721935607E-5</v>
      </c>
      <c r="AP247" s="52">
        <f t="shared" si="17"/>
        <v>6.7647226903789711E-4</v>
      </c>
      <c r="AQ247" s="52">
        <f t="shared" si="17"/>
        <v>1.9056351835470813E-3</v>
      </c>
    </row>
    <row r="248" spans="1:43">
      <c r="A248" s="12"/>
      <c r="B248" s="12"/>
      <c r="C248" t="s">
        <v>205</v>
      </c>
      <c r="D248" s="26"/>
      <c r="E248" s="31" t="s">
        <v>82</v>
      </c>
      <c r="F248" s="52">
        <v>7.75</v>
      </c>
      <c r="G248" s="52">
        <v>7.75</v>
      </c>
      <c r="H248" s="52">
        <v>7.75</v>
      </c>
      <c r="I248" s="52">
        <v>7.75</v>
      </c>
      <c r="J248" s="52">
        <v>7.75</v>
      </c>
      <c r="K248" s="52">
        <v>7.75</v>
      </c>
      <c r="L248" s="52">
        <v>7.75</v>
      </c>
      <c r="M248" s="52">
        <v>7.75</v>
      </c>
      <c r="N248" s="52">
        <v>7.75</v>
      </c>
      <c r="O248" s="52">
        <v>7.75</v>
      </c>
      <c r="P248" s="52">
        <v>7.75</v>
      </c>
      <c r="Q248" s="52">
        <v>7.75</v>
      </c>
      <c r="R248" s="52">
        <v>7.75</v>
      </c>
      <c r="S248" s="52">
        <v>7.75</v>
      </c>
      <c r="T248" s="52">
        <v>7.75</v>
      </c>
      <c r="U248" s="52">
        <v>7.75</v>
      </c>
      <c r="V248" s="52">
        <v>7.75</v>
      </c>
      <c r="W248" s="52">
        <v>7.75</v>
      </c>
      <c r="X248" s="52">
        <v>7.75</v>
      </c>
      <c r="Y248" s="52">
        <v>7.75</v>
      </c>
      <c r="Z248" s="52">
        <v>7.75</v>
      </c>
      <c r="AA248" s="52">
        <v>7.75</v>
      </c>
      <c r="AB248" s="52">
        <v>7.75</v>
      </c>
      <c r="AC248" s="52">
        <v>7.75</v>
      </c>
      <c r="AD248" s="52">
        <v>7.75</v>
      </c>
      <c r="AE248" s="52">
        <v>7.75</v>
      </c>
      <c r="AF248" s="52">
        <v>7.75</v>
      </c>
      <c r="AG248" s="52">
        <v>7.75</v>
      </c>
      <c r="AH248" s="52">
        <v>7.75</v>
      </c>
      <c r="AI248" s="52">
        <v>7.75</v>
      </c>
      <c r="AJ248" s="52">
        <v>7.75</v>
      </c>
      <c r="AK248" s="52">
        <v>7.75</v>
      </c>
      <c r="AL248" s="52">
        <v>7.75</v>
      </c>
      <c r="AM248" s="52">
        <v>7.75</v>
      </c>
      <c r="AN248" s="52">
        <v>7.75</v>
      </c>
      <c r="AO248" s="52">
        <v>7.75</v>
      </c>
      <c r="AP248" s="52">
        <v>7.75</v>
      </c>
      <c r="AQ248" s="52">
        <v>7.75</v>
      </c>
    </row>
    <row r="249" spans="1:43">
      <c r="A249" s="12"/>
      <c r="B249" s="12"/>
      <c r="C249" t="s">
        <v>206</v>
      </c>
      <c r="D249" s="26"/>
      <c r="E249" s="31" t="s">
        <v>82</v>
      </c>
      <c r="F249" s="52" cm="1">
        <f t="array" ref="F249">SUM(F243:F248*0.19)</f>
        <v>41.588661544671105</v>
      </c>
      <c r="G249" s="52" cm="1">
        <f t="array" ref="G249">SUM(G243:G248*0.19)</f>
        <v>35.102506392945962</v>
      </c>
      <c r="H249" s="52" cm="1">
        <f t="array" ref="H249">SUM(H243:H248*0.19)</f>
        <v>30.364626556871663</v>
      </c>
      <c r="I249" s="52" cm="1">
        <f t="array" ref="I249">SUM(I243:I248*0.19)</f>
        <v>27.062461892380636</v>
      </c>
      <c r="J249" s="52" cm="1">
        <f t="array" ref="J249">SUM(J243:J248*0.19)</f>
        <v>27.105028354683657</v>
      </c>
      <c r="K249" s="52" cm="1">
        <f t="array" ref="K249">SUM(K243:K248*0.19)</f>
        <v>23.96961571208541</v>
      </c>
      <c r="L249" s="52" cm="1">
        <f t="array" ref="L249">SUM(L243:L248*0.19)</f>
        <v>22.484031824638716</v>
      </c>
      <c r="M249" s="52" cm="1">
        <f t="array" ref="M249">SUM(M243:M248*0.19)</f>
        <v>23.598207726254127</v>
      </c>
      <c r="N249" s="52" cm="1">
        <f t="array" ref="N249">SUM(N243:N248*0.19)</f>
        <v>23.658187362125364</v>
      </c>
      <c r="O249" s="52" cm="1">
        <f t="array" ref="O249">SUM(O243:O248*0.19)</f>
        <v>23.627224184268862</v>
      </c>
      <c r="P249" s="52" cm="1">
        <f t="array" ref="P249">SUM(P243:P248*0.19)</f>
        <v>22.368282928177429</v>
      </c>
      <c r="Q249" s="52" cm="1">
        <f t="array" ref="Q249">SUM(Q243:Q248*0.19)</f>
        <v>22.040927394514274</v>
      </c>
      <c r="R249" s="52" cm="1">
        <f t="array" ref="R249">SUM(R243:R248*0.19)</f>
        <v>22.104871628322357</v>
      </c>
      <c r="S249" s="52" cm="1">
        <f t="array" ref="S249">SUM(S243:S248*0.19)</f>
        <v>21.141349934844943</v>
      </c>
      <c r="T249" s="52" cm="1">
        <f t="array" ref="T249">SUM(T243:T248*0.19)</f>
        <v>19.590174411525481</v>
      </c>
      <c r="U249" s="52" cm="1">
        <f t="array" ref="U249">SUM(U243:U248*0.19)</f>
        <v>20.234407887393502</v>
      </c>
      <c r="V249" s="52" cm="1">
        <f t="array" ref="V249">SUM(V243:V248*0.19)</f>
        <v>20.322669387230125</v>
      </c>
      <c r="W249" s="52" cm="1">
        <f t="array" ref="W249">SUM(W243:W248*0.19)</f>
        <v>20.94408026960588</v>
      </c>
      <c r="X249" s="52" cm="1">
        <f t="array" ref="X249">SUM(X243:X248*0.19)</f>
        <v>20.296673297105265</v>
      </c>
      <c r="Y249" s="52" cm="1">
        <f t="array" ref="Y249">SUM(Y243:Y248*0.19)</f>
        <v>18.801109903114146</v>
      </c>
      <c r="Z249" s="52" cm="1">
        <f t="array" ref="Z249">SUM(Z243:Z248*0.19)</f>
        <v>19.391937723062057</v>
      </c>
      <c r="AA249" s="52" cm="1">
        <f t="array" ref="AA249">SUM(AA243:AA248*0.19)</f>
        <v>17.848327538708503</v>
      </c>
      <c r="AB249" s="52" cm="1">
        <f t="array" ref="AB249">SUM(AB243:AB248*0.19)</f>
        <v>22.478135303869827</v>
      </c>
      <c r="AC249" s="52" cm="1">
        <f t="array" ref="AC249">SUM(AC243:AC248*0.19)</f>
        <v>16.232639693610349</v>
      </c>
      <c r="AD249" s="52" cm="1">
        <f t="array" ref="AD249">SUM(AD243:AD248*0.19)</f>
        <v>14.725179786604476</v>
      </c>
      <c r="AE249" s="52" cm="1">
        <f t="array" ref="AE249">SUM(AE243:AE248*0.19)</f>
        <v>14.756262781223858</v>
      </c>
      <c r="AF249" s="52" cm="1">
        <f t="array" ref="AF249">SUM(AF243:AF248*0.19)</f>
        <v>13.791444591021186</v>
      </c>
      <c r="AG249" s="52" cm="1">
        <f t="array" ref="AG249">SUM(AG243:AG248*0.19)</f>
        <v>19.9426064589506</v>
      </c>
      <c r="AH249" s="52" cm="1">
        <f t="array" ref="AH249">SUM(AH243:AH248*0.19)</f>
        <v>20.41610931588983</v>
      </c>
      <c r="AI249" s="52" cm="1">
        <f t="array" ref="AI249">SUM(AI243:AI248*0.19)</f>
        <v>19.6582061933943</v>
      </c>
      <c r="AJ249" s="52" cm="1">
        <f t="array" ref="AJ249">SUM(AJ243:AJ248*0.19)</f>
        <v>20.647362805780133</v>
      </c>
      <c r="AK249" s="52" cm="1">
        <f t="array" ref="AK249">SUM(AK243:AK248*0.19)</f>
        <v>19.586161580892888</v>
      </c>
      <c r="AL249" s="52" cm="1">
        <f t="array" ref="AL249">SUM(AL243:AL248*0.19)</f>
        <v>19.270667160559707</v>
      </c>
      <c r="AM249" s="52" cm="1">
        <f t="array" ref="AM249">SUM(AM243:AM248*0.19)</f>
        <v>13.303273098017648</v>
      </c>
      <c r="AN249" s="52" cm="1">
        <f t="array" ref="AN249">SUM(AN243:AN248*0.19)</f>
        <v>12.710537843467765</v>
      </c>
      <c r="AO249" s="52" cm="1">
        <f t="array" ref="AO249">SUM(AO243:AO248*0.19)</f>
        <v>12.339986611383697</v>
      </c>
      <c r="AP249" s="52" cm="1">
        <f t="array" ref="AP249">SUM(AP243:AP248*0.19)</f>
        <v>12.06564975392801</v>
      </c>
      <c r="AQ249" s="52" cm="1">
        <f t="array" ref="AQ249">SUM(AQ243:AQ248*0.19)</f>
        <v>11.977498305160891</v>
      </c>
    </row>
    <row r="250" spans="1:43">
      <c r="A250" s="12"/>
      <c r="B250" s="12"/>
      <c r="C250" t="s">
        <v>207</v>
      </c>
      <c r="D250" s="26"/>
      <c r="E250" s="31" t="s">
        <v>82</v>
      </c>
      <c r="F250" s="52">
        <f t="shared" ref="F250:AQ250" si="18">(SUM(F243:F249)*0.05)</f>
        <v>13.023817694252271</v>
      </c>
      <c r="G250" s="52">
        <f t="shared" si="18"/>
        <v>10.992627002001502</v>
      </c>
      <c r="H250" s="52">
        <f t="shared" si="18"/>
        <v>9.5089225270203368</v>
      </c>
      <c r="I250" s="52">
        <f t="shared" si="18"/>
        <v>8.4748235926139355</v>
      </c>
      <c r="J250" s="52">
        <f t="shared" si="18"/>
        <v>8.4881536163351452</v>
      </c>
      <c r="K250" s="52">
        <f t="shared" si="18"/>
        <v>7.5062743940478001</v>
      </c>
      <c r="L250" s="52">
        <f t="shared" si="18"/>
        <v>7.0410520714000207</v>
      </c>
      <c r="M250" s="52">
        <f t="shared" si="18"/>
        <v>7.3899650511164259</v>
      </c>
      <c r="N250" s="52">
        <f t="shared" si="18"/>
        <v>7.4087481476129433</v>
      </c>
      <c r="O250" s="52">
        <f t="shared" si="18"/>
        <v>7.3990517840210392</v>
      </c>
      <c r="P250" s="52">
        <f t="shared" si="18"/>
        <v>7.0048043906660897</v>
      </c>
      <c r="Q250" s="52">
        <f t="shared" si="18"/>
        <v>6.9022904209136797</v>
      </c>
      <c r="R250" s="52">
        <f t="shared" si="18"/>
        <v>6.9223150625535794</v>
      </c>
      <c r="S250" s="52">
        <f t="shared" si="18"/>
        <v>6.6205806374909173</v>
      </c>
      <c r="T250" s="52">
        <f t="shared" si="18"/>
        <v>6.1348177762408733</v>
      </c>
      <c r="U250" s="52">
        <f t="shared" si="18"/>
        <v>6.3365645752627016</v>
      </c>
      <c r="V250" s="52">
        <f t="shared" si="18"/>
        <v>6.3642043607378547</v>
      </c>
      <c r="W250" s="52">
        <f t="shared" si="18"/>
        <v>6.5588040844292097</v>
      </c>
      <c r="X250" s="52">
        <f t="shared" si="18"/>
        <v>6.3560634798829643</v>
      </c>
      <c r="Y250" s="52">
        <f t="shared" si="18"/>
        <v>5.8877159959752197</v>
      </c>
      <c r="Z250" s="52">
        <f t="shared" si="18"/>
        <v>6.0727383922220648</v>
      </c>
      <c r="AA250" s="52">
        <f t="shared" si="18"/>
        <v>5.5893446765955579</v>
      </c>
      <c r="AB250" s="52">
        <f t="shared" si="18"/>
        <v>7.0392055293697613</v>
      </c>
      <c r="AC250" s="52">
        <f t="shared" si="18"/>
        <v>5.0833792724727145</v>
      </c>
      <c r="AD250" s="52">
        <f t="shared" si="18"/>
        <v>4.611306301594559</v>
      </c>
      <c r="AE250" s="52">
        <f t="shared" si="18"/>
        <v>4.6210401867516824</v>
      </c>
      <c r="AF250" s="52">
        <f t="shared" si="18"/>
        <v>4.3188997535040023</v>
      </c>
      <c r="AG250" s="52">
        <f t="shared" si="18"/>
        <v>6.2451846542503198</v>
      </c>
      <c r="AH250" s="52">
        <f t="shared" si="18"/>
        <v>6.3934658120812893</v>
      </c>
      <c r="AI250" s="52">
        <f t="shared" si="18"/>
        <v>6.15612246582611</v>
      </c>
      <c r="AJ250" s="52">
        <f t="shared" si="18"/>
        <v>6.4658846681258844</v>
      </c>
      <c r="AK250" s="52">
        <f t="shared" si="18"/>
        <v>6.1335611266480372</v>
      </c>
      <c r="AL250" s="52">
        <f t="shared" si="18"/>
        <v>6.0347615581752772</v>
      </c>
      <c r="AM250" s="52">
        <f t="shared" si="18"/>
        <v>4.1660249964844738</v>
      </c>
      <c r="AN250" s="52">
        <f t="shared" si="18"/>
        <v>3.9804052720333263</v>
      </c>
      <c r="AO250" s="52">
        <f t="shared" si="18"/>
        <v>3.8643642283017372</v>
      </c>
      <c r="AP250" s="52">
        <f t="shared" si="18"/>
        <v>3.778453475572193</v>
      </c>
      <c r="AQ250" s="52">
        <f t="shared" si="18"/>
        <v>3.7508481534582785</v>
      </c>
    </row>
    <row r="251" spans="1:43">
      <c r="A251" s="12"/>
      <c r="B251" s="12"/>
      <c r="C251" t="s">
        <v>196</v>
      </c>
      <c r="D251" s="26"/>
      <c r="E251" s="31" t="s">
        <v>82</v>
      </c>
      <c r="F251" s="36">
        <f t="shared" ref="F251:AQ251" si="19">SUM(F243:F250)</f>
        <v>273.50017157929767</v>
      </c>
      <c r="G251" s="36">
        <f t="shared" si="19"/>
        <v>230.84516704203153</v>
      </c>
      <c r="H251" s="36">
        <f t="shared" si="19"/>
        <v>199.68737306742707</v>
      </c>
      <c r="I251" s="36">
        <f t="shared" si="19"/>
        <v>177.97129544489266</v>
      </c>
      <c r="J251" s="36">
        <f t="shared" si="19"/>
        <v>178.25122594303807</v>
      </c>
      <c r="K251" s="36">
        <f t="shared" si="19"/>
        <v>157.63176227500381</v>
      </c>
      <c r="L251" s="36">
        <f t="shared" si="19"/>
        <v>147.86209349940043</v>
      </c>
      <c r="M251" s="36">
        <f t="shared" si="19"/>
        <v>155.18926607344494</v>
      </c>
      <c r="N251" s="36">
        <f t="shared" si="19"/>
        <v>155.58371109987181</v>
      </c>
      <c r="O251" s="36">
        <f t="shared" si="19"/>
        <v>155.3800874644418</v>
      </c>
      <c r="P251" s="36">
        <f t="shared" si="19"/>
        <v>147.10089220398788</v>
      </c>
      <c r="Q251" s="36">
        <f t="shared" si="19"/>
        <v>144.94809883918728</v>
      </c>
      <c r="R251" s="36">
        <f t="shared" si="19"/>
        <v>145.36861631362518</v>
      </c>
      <c r="S251" s="36">
        <f t="shared" si="19"/>
        <v>139.03219338730926</v>
      </c>
      <c r="T251" s="36">
        <f t="shared" si="19"/>
        <v>128.83117330105833</v>
      </c>
      <c r="U251" s="36">
        <f t="shared" si="19"/>
        <v>133.06785608051672</v>
      </c>
      <c r="V251" s="36">
        <f t="shared" si="19"/>
        <v>133.64829157549494</v>
      </c>
      <c r="W251" s="36">
        <f t="shared" si="19"/>
        <v>137.73488577301339</v>
      </c>
      <c r="X251" s="36">
        <f t="shared" si="19"/>
        <v>133.47733307754226</v>
      </c>
      <c r="Y251" s="36">
        <f t="shared" si="19"/>
        <v>123.6420359154796</v>
      </c>
      <c r="Z251" s="36">
        <f t="shared" si="19"/>
        <v>127.52750623666336</v>
      </c>
      <c r="AA251" s="36">
        <f t="shared" si="19"/>
        <v>117.37623820850671</v>
      </c>
      <c r="AB251" s="36">
        <f t="shared" si="19"/>
        <v>147.82331611676497</v>
      </c>
      <c r="AC251" s="36">
        <f t="shared" si="19"/>
        <v>106.75096472192699</v>
      </c>
      <c r="AD251" s="36">
        <f t="shared" si="19"/>
        <v>96.837432333485737</v>
      </c>
      <c r="AE251" s="36">
        <f t="shared" si="19"/>
        <v>97.041843921785329</v>
      </c>
      <c r="AF251" s="36">
        <f t="shared" si="19"/>
        <v>90.696894823584046</v>
      </c>
      <c r="AG251" s="36">
        <f t="shared" si="19"/>
        <v>131.1488777392567</v>
      </c>
      <c r="AH251" s="36">
        <f t="shared" si="19"/>
        <v>134.26278205370707</v>
      </c>
      <c r="AI251" s="36">
        <f t="shared" si="19"/>
        <v>129.27857178234831</v>
      </c>
      <c r="AJ251" s="36">
        <f t="shared" si="19"/>
        <v>135.78357803064355</v>
      </c>
      <c r="AK251" s="36">
        <f t="shared" si="19"/>
        <v>128.80478365960877</v>
      </c>
      <c r="AL251" s="36">
        <f t="shared" si="19"/>
        <v>126.72999272168082</v>
      </c>
      <c r="AM251" s="36">
        <f t="shared" si="19"/>
        <v>87.486524926173956</v>
      </c>
      <c r="AN251" s="36">
        <f t="shared" si="19"/>
        <v>83.588510712699843</v>
      </c>
      <c r="AO251" s="36">
        <f t="shared" si="19"/>
        <v>81.151648794336481</v>
      </c>
      <c r="AP251" s="36">
        <f t="shared" si="19"/>
        <v>79.347522987016049</v>
      </c>
      <c r="AQ251" s="36">
        <f t="shared" si="19"/>
        <v>78.767811222623848</v>
      </c>
    </row>
    <row r="252" spans="1:43">
      <c r="A252" s="12"/>
      <c r="B252" s="12"/>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row>
    <row r="253" spans="1:43">
      <c r="A253" s="27" t="s">
        <v>79</v>
      </c>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row>
    <row r="255" spans="1:43">
      <c r="F255" s="53"/>
      <c r="G255" s="53"/>
      <c r="H255" s="53"/>
      <c r="I255" s="53"/>
      <c r="J255" s="53"/>
      <c r="K255" s="53"/>
      <c r="L255" s="53"/>
      <c r="M255" s="53"/>
      <c r="N255" s="53"/>
      <c r="O255" s="53"/>
      <c r="P255" s="53"/>
      <c r="Q255" s="53"/>
      <c r="R255" s="53"/>
      <c r="S255" s="53"/>
      <c r="T255" s="53"/>
      <c r="U255" s="53"/>
      <c r="V255" s="53"/>
      <c r="W255" s="53"/>
      <c r="X255" s="53"/>
      <c r="Y255" s="53"/>
      <c r="Z255" s="53"/>
      <c r="AA255" s="53"/>
      <c r="AB255" s="53"/>
      <c r="AC255" s="53"/>
      <c r="AD255" s="53"/>
      <c r="AE255" s="53"/>
      <c r="AF255" s="53"/>
      <c r="AG255" s="53"/>
      <c r="AH255" s="53"/>
      <c r="AI255" s="53"/>
      <c r="AJ255" s="53"/>
      <c r="AK255" s="53"/>
      <c r="AL255" s="53"/>
      <c r="AM255" s="53"/>
      <c r="AN255" s="53"/>
      <c r="AO255" s="53"/>
      <c r="AP255" s="53"/>
      <c r="AQ255" s="53"/>
    </row>
  </sheetData>
  <pageMargins left="0.7" right="0.7" top="0.75" bottom="0.75" header="0.3" footer="0.3"/>
  <pageSetup paperSize="9" orientation="portrait" r:id="rId1"/>
  <ignoredErrors>
    <ignoredError sqref="F229:AQ22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83050-0655-4CC4-9E91-860302693ABE}">
  <sheetPr codeName="Sheet8"/>
  <dimension ref="A1:I31"/>
  <sheetViews>
    <sheetView showGridLines="0" zoomScale="70" zoomScaleNormal="70" workbookViewId="0"/>
  </sheetViews>
  <sheetFormatPr defaultRowHeight="14.45"/>
  <cols>
    <col min="1" max="2" width="2.5703125" customWidth="1"/>
    <col min="3" max="3" width="4" customWidth="1"/>
    <col min="4" max="4" width="20.5703125" customWidth="1"/>
    <col min="5" max="5" width="23.42578125" customWidth="1"/>
    <col min="6" max="6" width="26.140625" customWidth="1"/>
    <col min="7" max="7" width="33.42578125" customWidth="1"/>
    <col min="8" max="9" width="2.5703125" customWidth="1"/>
  </cols>
  <sheetData>
    <row r="1" spans="1:9" ht="15" thickBot="1">
      <c r="A1" s="42"/>
      <c r="B1" s="42"/>
      <c r="C1" s="42"/>
      <c r="D1" s="42"/>
      <c r="E1" s="42"/>
      <c r="F1" s="42"/>
      <c r="G1" s="42"/>
      <c r="H1" s="42"/>
      <c r="I1" s="42"/>
    </row>
    <row r="2" spans="1:9">
      <c r="A2" s="1"/>
      <c r="B2" s="2"/>
      <c r="C2" s="3"/>
      <c r="D2" s="3"/>
      <c r="E2" s="3"/>
      <c r="F2" s="3"/>
      <c r="G2" s="3"/>
      <c r="H2" s="4"/>
      <c r="I2" s="1"/>
    </row>
    <row r="3" spans="1:9" ht="21">
      <c r="A3" s="1"/>
      <c r="B3" s="5"/>
      <c r="C3" s="6"/>
      <c r="D3" s="7"/>
      <c r="E3" s="7"/>
      <c r="F3" s="8"/>
      <c r="G3" s="8"/>
      <c r="H3" s="9"/>
      <c r="I3" s="1"/>
    </row>
    <row r="4" spans="1:9">
      <c r="A4" s="1"/>
      <c r="B4" s="5"/>
      <c r="C4" s="43"/>
      <c r="D4" s="8"/>
      <c r="E4" s="8"/>
      <c r="F4" s="8"/>
      <c r="G4" s="8"/>
      <c r="H4" s="9"/>
      <c r="I4" s="1"/>
    </row>
    <row r="5" spans="1:9">
      <c r="A5" s="1"/>
      <c r="B5" s="5"/>
      <c r="C5" s="12" t="s">
        <v>208</v>
      </c>
      <c r="D5" s="8"/>
      <c r="E5" s="8"/>
      <c r="F5" s="8"/>
      <c r="G5" s="8"/>
      <c r="H5" s="9"/>
      <c r="I5" s="1"/>
    </row>
    <row r="6" spans="1:9">
      <c r="A6" s="1"/>
      <c r="B6" s="5"/>
      <c r="C6" s="8"/>
      <c r="D6" s="15" t="s">
        <v>209</v>
      </c>
      <c r="E6" s="15" t="s">
        <v>17</v>
      </c>
      <c r="F6" s="44"/>
      <c r="G6" s="44"/>
      <c r="H6" s="9"/>
      <c r="I6" s="1"/>
    </row>
    <row r="7" spans="1:9" ht="14.85" customHeight="1">
      <c r="A7" s="1"/>
      <c r="B7" s="5"/>
      <c r="C7" s="8"/>
      <c r="D7" s="17" t="s">
        <v>165</v>
      </c>
      <c r="E7" s="18" t="s">
        <v>210</v>
      </c>
      <c r="F7" s="45"/>
      <c r="G7" s="46"/>
      <c r="H7" s="9"/>
      <c r="I7" s="1"/>
    </row>
    <row r="8" spans="1:9" ht="14.85" customHeight="1">
      <c r="A8" s="1"/>
      <c r="B8" s="5"/>
      <c r="C8" s="8"/>
      <c r="D8" s="17" t="s">
        <v>211</v>
      </c>
      <c r="E8" s="18" t="s">
        <v>212</v>
      </c>
      <c r="F8" s="45"/>
      <c r="G8" s="46"/>
      <c r="H8" s="9"/>
      <c r="I8" s="1"/>
    </row>
    <row r="9" spans="1:9" ht="14.85" customHeight="1">
      <c r="A9" s="1"/>
      <c r="B9" s="5"/>
      <c r="C9" s="8"/>
      <c r="D9" s="17" t="s">
        <v>213</v>
      </c>
      <c r="E9" s="47" t="s">
        <v>214</v>
      </c>
      <c r="F9" s="45"/>
      <c r="G9" s="45"/>
      <c r="H9" s="9"/>
      <c r="I9" s="1"/>
    </row>
    <row r="10" spans="1:9" ht="14.85" customHeight="1">
      <c r="A10" s="1"/>
      <c r="B10" s="5"/>
      <c r="C10" s="8"/>
      <c r="D10" s="8" t="s">
        <v>215</v>
      </c>
      <c r="E10" s="18" t="s">
        <v>216</v>
      </c>
      <c r="F10" s="45"/>
      <c r="G10" s="45"/>
      <c r="H10" s="9"/>
      <c r="I10" s="1"/>
    </row>
    <row r="11" spans="1:9" ht="14.85" customHeight="1">
      <c r="A11" s="1"/>
      <c r="B11" s="5"/>
      <c r="C11" s="8"/>
      <c r="D11" s="17" t="s">
        <v>92</v>
      </c>
      <c r="E11" s="18" t="s">
        <v>217</v>
      </c>
      <c r="F11" s="45"/>
      <c r="G11" s="46"/>
      <c r="H11" s="9"/>
      <c r="I11" s="1"/>
    </row>
    <row r="12" spans="1:9" ht="14.85" customHeight="1">
      <c r="A12" s="1"/>
      <c r="B12" s="5"/>
      <c r="C12" s="8"/>
      <c r="D12" s="17" t="s">
        <v>218</v>
      </c>
      <c r="E12" s="16" t="s">
        <v>219</v>
      </c>
      <c r="F12" s="46"/>
      <c r="G12" s="45"/>
      <c r="H12" s="9"/>
      <c r="I12" s="1"/>
    </row>
    <row r="13" spans="1:9" ht="14.85" customHeight="1">
      <c r="A13" s="1"/>
      <c r="B13" s="5"/>
      <c r="C13" s="8"/>
      <c r="D13" s="17" t="s">
        <v>220</v>
      </c>
      <c r="E13" s="16" t="s">
        <v>221</v>
      </c>
      <c r="F13" s="46"/>
      <c r="G13" s="46"/>
      <c r="H13" s="9"/>
      <c r="I13" s="1"/>
    </row>
    <row r="14" spans="1:9" ht="14.85" customHeight="1">
      <c r="A14" s="1"/>
      <c r="B14" s="5"/>
      <c r="C14" s="8"/>
      <c r="D14" s="8" t="s">
        <v>222</v>
      </c>
      <c r="E14" s="17" t="s">
        <v>223</v>
      </c>
      <c r="F14" s="46"/>
      <c r="G14" s="45"/>
      <c r="H14" s="9"/>
      <c r="I14" s="1"/>
    </row>
    <row r="15" spans="1:9" ht="14.85" customHeight="1">
      <c r="A15" s="1"/>
      <c r="B15" s="5"/>
      <c r="C15" s="8"/>
      <c r="D15" s="17" t="s">
        <v>224</v>
      </c>
      <c r="E15" s="18" t="s">
        <v>225</v>
      </c>
      <c r="F15" s="45"/>
      <c r="G15" s="45"/>
      <c r="H15" s="9"/>
      <c r="I15" s="1"/>
    </row>
    <row r="16" spans="1:9" ht="14.85" customHeight="1">
      <c r="A16" s="1"/>
      <c r="B16" s="5"/>
      <c r="C16" s="8"/>
      <c r="D16" s="17" t="s">
        <v>87</v>
      </c>
      <c r="E16" s="16" t="s">
        <v>226</v>
      </c>
      <c r="F16" s="46"/>
      <c r="G16" s="46"/>
      <c r="H16" s="9"/>
      <c r="I16" s="1"/>
    </row>
    <row r="17" spans="1:9">
      <c r="A17" s="1"/>
      <c r="B17" s="5"/>
      <c r="C17" s="8"/>
      <c r="D17" s="20"/>
      <c r="E17" s="20"/>
      <c r="F17" s="20"/>
      <c r="G17" s="20"/>
      <c r="H17" s="9"/>
      <c r="I17" s="1"/>
    </row>
    <row r="18" spans="1:9">
      <c r="A18" s="1"/>
      <c r="B18" s="5"/>
      <c r="C18" s="12" t="s">
        <v>227</v>
      </c>
      <c r="D18" s="8"/>
      <c r="E18" s="8"/>
      <c r="F18" s="8"/>
      <c r="G18" s="8"/>
      <c r="H18" s="9"/>
      <c r="I18" s="1"/>
    </row>
    <row r="19" spans="1:9">
      <c r="A19" s="1"/>
      <c r="B19" s="5"/>
      <c r="C19" s="8"/>
      <c r="D19" s="15" t="s">
        <v>209</v>
      </c>
      <c r="E19" s="15" t="s">
        <v>17</v>
      </c>
      <c r="F19" s="44"/>
      <c r="G19" s="44"/>
      <c r="H19" s="9"/>
      <c r="I19" s="1"/>
    </row>
    <row r="20" spans="1:9">
      <c r="A20" s="1"/>
      <c r="B20" s="5"/>
      <c r="C20" s="8"/>
      <c r="D20" s="17" t="s">
        <v>228</v>
      </c>
      <c r="E20" s="47" t="s">
        <v>229</v>
      </c>
      <c r="F20" s="17"/>
      <c r="G20" s="17"/>
      <c r="H20" s="9"/>
      <c r="I20" s="1"/>
    </row>
    <row r="21" spans="1:9">
      <c r="A21" s="1"/>
      <c r="B21" s="5"/>
      <c r="C21" s="8"/>
      <c r="D21" s="17" t="s">
        <v>230</v>
      </c>
      <c r="E21" s="47" t="s">
        <v>231</v>
      </c>
      <c r="F21" s="47"/>
      <c r="G21" s="47"/>
      <c r="H21" s="9"/>
      <c r="I21" s="1"/>
    </row>
    <row r="22" spans="1:9">
      <c r="A22" s="1"/>
      <c r="B22" s="5"/>
      <c r="C22" s="8"/>
      <c r="D22" s="17" t="s">
        <v>232</v>
      </c>
      <c r="E22" s="47" t="s">
        <v>233</v>
      </c>
      <c r="F22" s="47"/>
      <c r="G22" s="47"/>
      <c r="H22" s="9"/>
      <c r="I22" s="1"/>
    </row>
    <row r="23" spans="1:9">
      <c r="A23" s="1"/>
      <c r="B23" s="5"/>
      <c r="C23" s="8"/>
      <c r="D23" s="17" t="s">
        <v>234</v>
      </c>
      <c r="E23" s="47" t="s">
        <v>235</v>
      </c>
      <c r="F23" s="47"/>
      <c r="G23" s="47"/>
      <c r="H23" s="9"/>
      <c r="I23" s="1"/>
    </row>
    <row r="24" spans="1:9">
      <c r="A24" s="1"/>
      <c r="B24" s="5"/>
      <c r="C24" s="8"/>
      <c r="D24" s="17" t="s">
        <v>236</v>
      </c>
      <c r="E24" s="17" t="s">
        <v>237</v>
      </c>
      <c r="F24" s="47"/>
      <c r="G24" s="47"/>
      <c r="H24" s="9"/>
      <c r="I24" s="1"/>
    </row>
    <row r="25" spans="1:9">
      <c r="A25" s="1"/>
      <c r="B25" s="5"/>
      <c r="C25" s="8"/>
      <c r="D25" s="17" t="s">
        <v>238</v>
      </c>
      <c r="E25" s="17" t="s">
        <v>239</v>
      </c>
      <c r="F25" s="47"/>
      <c r="G25" s="47"/>
      <c r="H25" s="9"/>
      <c r="I25" s="1"/>
    </row>
    <row r="26" spans="1:9">
      <c r="A26" s="1"/>
      <c r="B26" s="5"/>
      <c r="C26" s="8"/>
      <c r="D26" s="17" t="s">
        <v>240</v>
      </c>
      <c r="E26" s="17" t="s">
        <v>241</v>
      </c>
      <c r="F26" s="47"/>
      <c r="G26" s="47"/>
      <c r="H26" s="9"/>
      <c r="I26" s="1"/>
    </row>
    <row r="27" spans="1:9">
      <c r="A27" s="1"/>
      <c r="B27" s="5"/>
      <c r="C27" s="8"/>
      <c r="D27" s="17" t="s">
        <v>242</v>
      </c>
      <c r="E27" s="17" t="s">
        <v>243</v>
      </c>
      <c r="F27" s="17"/>
      <c r="G27" s="17"/>
      <c r="H27" s="9"/>
      <c r="I27" s="1"/>
    </row>
    <row r="28" spans="1:9">
      <c r="A28" s="1"/>
      <c r="B28" s="5"/>
      <c r="C28" s="8"/>
      <c r="D28" s="17" t="s">
        <v>244</v>
      </c>
      <c r="E28" s="17" t="s">
        <v>245</v>
      </c>
      <c r="F28" s="17"/>
      <c r="G28" s="17"/>
      <c r="H28" s="9"/>
      <c r="I28" s="1"/>
    </row>
    <row r="29" spans="1:9">
      <c r="A29" s="1"/>
      <c r="B29" s="5"/>
      <c r="C29" s="8"/>
      <c r="D29" s="17" t="s">
        <v>246</v>
      </c>
      <c r="E29" s="58" t="s">
        <v>247</v>
      </c>
      <c r="F29" s="58"/>
      <c r="G29" s="58"/>
      <c r="H29" s="9"/>
      <c r="I29" s="1"/>
    </row>
    <row r="30" spans="1:9" ht="15" thickBot="1">
      <c r="A30" s="1"/>
      <c r="B30" s="23"/>
      <c r="C30" s="24"/>
      <c r="D30" s="24"/>
      <c r="E30" s="24"/>
      <c r="F30" s="24"/>
      <c r="G30" s="24"/>
      <c r="H30" s="25"/>
      <c r="I30" s="1"/>
    </row>
    <row r="31" spans="1:9">
      <c r="A31" s="1"/>
      <c r="B31" s="1"/>
      <c r="C31" s="1"/>
      <c r="D31" s="1"/>
      <c r="E31" s="1"/>
      <c r="F31" s="1"/>
      <c r="G31" s="1"/>
      <c r="H31" s="1"/>
      <c r="I31" s="1"/>
    </row>
  </sheetData>
  <mergeCells count="1">
    <mergeCell ref="E29:G29"/>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NIC Document" ma:contentTypeID="0x010100F3DA492754083E45834DB37B66A7598000E23C0D2C3176FA4A97DB7F95327E2BB4" ma:contentTypeVersion="437" ma:contentTypeDescription="Create an InfoStore Document" ma:contentTypeScope="" ma:versionID="2cd92149d7f3c10861f7c58c9a7a5d62">
  <xsd:schema xmlns:xsd="http://www.w3.org/2001/XMLSchema" xmlns:xs="http://www.w3.org/2001/XMLSchema" xmlns:p="http://schemas.microsoft.com/office/2006/metadata/properties" xmlns:ns1="http://schemas.microsoft.com/sharepoint/v3" xmlns:ns2="6644b02a-369f-4cc3-8110-4ca6386cfcb4" xmlns:ns3="dd664ea2-425c-4d65-8d52-0225bdf07fab" targetNamespace="http://schemas.microsoft.com/office/2006/metadata/properties" ma:root="true" ma:fieldsID="6478025b7d630816992c728c70d78a5a" ns1:_="" ns2:_="" ns3:_="">
    <xsd:import namespace="http://schemas.microsoft.com/sharepoint/v3"/>
    <xsd:import namespace="6644b02a-369f-4cc3-8110-4ca6386cfcb4"/>
    <xsd:import namespace="dd664ea2-425c-4d65-8d52-0225bdf07fab"/>
    <xsd:element name="properties">
      <xsd:complexType>
        <xsd:sequence>
          <xsd:element name="documentManagement">
            <xsd:complexType>
              <xsd:all>
                <xsd:element ref="ns1:dlc_EmailSubject" minOccurs="0"/>
                <xsd:element ref="ns1:dlc_EmailMailbox" minOccurs="0"/>
                <xsd:element ref="ns1:dlc_EmailTo" minOccurs="0"/>
                <xsd:element ref="ns1:dlc_EmailFrom" minOccurs="0"/>
                <xsd:element ref="ns1:dlc_EmailCC" minOccurs="0"/>
                <xsd:element ref="ns1:dlc_EmailBCC" minOccurs="0"/>
                <xsd:element ref="ns1:dlc_EmailSentUTC" minOccurs="0"/>
                <xsd:element ref="ns1:dlc_EmailReceivedUTC" minOccurs="0"/>
                <xsd:element ref="ns2:HMT_DocumentTypeHTField0" minOccurs="0"/>
                <xsd:element ref="ns2:HMT_Record" minOccurs="0"/>
                <xsd:element ref="ns2:HMT_GroupHTField0" minOccurs="0"/>
                <xsd:element ref="ns2:HMT_TeamHTField0" minOccurs="0"/>
                <xsd:element ref="ns2:HMT_SubTeamHTField0" minOccurs="0"/>
                <xsd:element ref="ns2:HMT_Theme" minOccurs="0"/>
                <xsd:element ref="ns2:HMT_Topic" minOccurs="0"/>
                <xsd:element ref="ns2:HMT_SubTopic" minOccurs="0"/>
                <xsd:element ref="ns2:HMT_CategoryHTField0" minOccurs="0"/>
                <xsd:element ref="ns2:HMT_ClosedOn" minOccurs="0"/>
                <xsd:element ref="ns2:HMT_DeletedOn" minOccurs="0"/>
                <xsd:element ref="ns2:HMT_ArchivedOn" minOccurs="0"/>
                <xsd:element ref="ns2:HMT_LegacyItemID" minOccurs="0"/>
                <xsd:element ref="ns2:HMT_LegacyCreatedBy" minOccurs="0"/>
                <xsd:element ref="ns2:HMT_LegacyModifiedBy" minOccurs="0"/>
                <xsd:element ref="ns2:HMT_LegacyOrigSource" minOccurs="0"/>
                <xsd:element ref="ns2:HMT_LegacyExtRef" minOccurs="0"/>
                <xsd:element ref="ns2:HMT_LegacySensitive" minOccurs="0"/>
                <xsd:element ref="ns2:HMT_LegacyRecord" minOccurs="0"/>
                <xsd:element ref="ns2:HMT_Audit" minOccurs="0"/>
                <xsd:element ref="ns2:HMT_ClosedBy" minOccurs="0"/>
                <xsd:element ref="ns2:HMT_ArchivedBy" minOccurs="0"/>
                <xsd:element ref="ns2:HMT_ClosedArchive" minOccurs="0"/>
                <xsd:element ref="ns2:HMT_ClosedOnOrig" minOccurs="0"/>
                <xsd:element ref="ns2:HMT_ClosedbyOrig" minOccurs="0"/>
                <xsd:element ref="ns2:_dlc_DocIdUrl" minOccurs="0"/>
                <xsd:element ref="ns2:TaxCatchAllLabel" minOccurs="0"/>
                <xsd:element ref="ns2:TaxCatchAll" minOccurs="0"/>
                <xsd:element ref="ns2:b9c42a306c8b47fcbaf8a41a71352f3a" minOccurs="0"/>
                <xsd:element ref="ns2:_dlc_DocId"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lcf76f155ced4ddcb4097134ff3c332f"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lc_EmailSubject" ma:index="0" nillable="true" ma:displayName="Subject" ma:description="" ma:internalName="dlc_EmailSubject">
      <xsd:simpleType>
        <xsd:restriction base="dms:Text">
          <xsd:maxLength value="255"/>
        </xsd:restriction>
      </xsd:simpleType>
    </xsd:element>
    <xsd:element name="dlc_EmailMailbox" ma:index="1" nillable="true" ma:displayName="Submitter" ma:description="" ma:internalName="dlc_EmailMailbox">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lc_EmailTo" ma:index="2" nillable="true" ma:displayName="To" ma:description="" ma:internalName="dlc_EmailTo">
      <xsd:simpleType>
        <xsd:restriction base="dms:Text">
          <xsd:maxLength value="255"/>
        </xsd:restriction>
      </xsd:simpleType>
    </xsd:element>
    <xsd:element name="dlc_EmailFrom" ma:index="3" nillable="true" ma:displayName="From" ma:description="" ma:internalName="dlc_EmailFrom">
      <xsd:simpleType>
        <xsd:restriction base="dms:Text">
          <xsd:maxLength value="255"/>
        </xsd:restriction>
      </xsd:simpleType>
    </xsd:element>
    <xsd:element name="dlc_EmailCC" ma:index="4" nillable="true" ma:displayName="CC" ma:description="" ma:internalName="dlc_EmailCC">
      <xsd:simpleType>
        <xsd:restriction base="dms:Note">
          <xsd:maxLength value="1024"/>
        </xsd:restriction>
      </xsd:simpleType>
    </xsd:element>
    <xsd:element name="dlc_EmailBCC" ma:index="5" nillable="true" ma:displayName="BCC" ma:description="" ma:internalName="dlc_EmailBCC">
      <xsd:simpleType>
        <xsd:restriction base="dms:Note">
          <xsd:maxLength value="1024"/>
        </xsd:restriction>
      </xsd:simpleType>
    </xsd:element>
    <xsd:element name="dlc_EmailSentUTC" ma:index="6" nillable="true" ma:displayName="Date Sent" ma:description="" ma:internalName="dlc_EmailSentUTC">
      <xsd:simpleType>
        <xsd:restriction base="dms:DateTime"/>
      </xsd:simpleType>
    </xsd:element>
    <xsd:element name="dlc_EmailReceivedUTC" ma:index="7" nillable="true" ma:displayName="Date Received" ma:description="" ma:internalName="dlc_EmailReceivedUTC">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644b02a-369f-4cc3-8110-4ca6386cfcb4" elementFormDefault="qualified">
    <xsd:import namespace="http://schemas.microsoft.com/office/2006/documentManagement/types"/>
    <xsd:import namespace="http://schemas.microsoft.com/office/infopath/2007/PartnerControls"/>
    <xsd:element name="HMT_DocumentTypeHTField0" ma:index="9" nillable="true" ma:taxonomy="true" ma:internalName="HMT_DocumentTypeHTField0" ma:taxonomyFieldName="HMT_DocumentType" ma:displayName="Document Type" ma:indexed="true" ma:default="-1;#Other|c235b5c2-f697-427b-a70a-43d69599f998" ma:fieldId="{64e205a0-0872-4e26-9aef-64ca7bdb5848}" ma:sspId="9002b6cd-6bc3-456d-8dd0-19fe32dddaf9" ma:termSetId="3c19b2b4-6767-49d7-bf7e-a6f60c064094" ma:anchorId="bd4325a7-7f6a-48f9-b0dc-cc3aef626e65" ma:open="false" ma:isKeyword="false">
      <xsd:complexType>
        <xsd:sequence>
          <xsd:element ref="pc:Terms" minOccurs="0" maxOccurs="1"/>
        </xsd:sequence>
      </xsd:complexType>
    </xsd:element>
    <xsd:element name="HMT_Record" ma:index="10" nillable="true" ma:displayName="Record" ma:description="Is this document a record?" ma:hidden="true" ma:internalName="HMT_Record" ma:readOnly="true">
      <xsd:simpleType>
        <xsd:restriction base="dms:Boolean"/>
      </xsd:simpleType>
    </xsd:element>
    <xsd:element name="HMT_GroupHTField0" ma:index="12" nillable="true" ma:taxonomy="true" ma:internalName="HMT_GroupHTField0" ma:taxonomyFieldName="HMT_Group" ma:displayName="Organisation unit" ma:indexed="true" ma:readOnly="true" ma:default="" ma:fieldId="{0727aac2-e220-4289-aa2b-5b6dcdadae03}" ma:sspId="9002b6cd-6bc3-456d-8dd0-19fe32dddaf9" ma:termSetId="235b8be1-2648-46e3-a889-490bb086ef3f" ma:anchorId="00000000-0000-0000-0000-000000000000" ma:open="false" ma:isKeyword="false">
      <xsd:complexType>
        <xsd:sequence>
          <xsd:element ref="pc:Terms" minOccurs="0" maxOccurs="1"/>
        </xsd:sequence>
      </xsd:complexType>
    </xsd:element>
    <xsd:element name="HMT_TeamHTField0" ma:index="14" nillable="true" ma:taxonomy="true" ma:internalName="HMT_TeamHTField0" ma:taxonomyFieldName="HMT_Team" ma:displayName="Team" ma:indexed="true" ma:readOnly="true" ma:default="" ma:fieldId="{2eefa5c6-211a-4a5e-9a50-7e1c1c1599ef}" ma:sspId="9002b6cd-6bc3-456d-8dd0-19fe32dddaf9" ma:termSetId="235b8be1-2648-46e3-a889-490bb086ef3f" ma:anchorId="00000000-0000-0000-0000-000000000000" ma:open="false" ma:isKeyword="false">
      <xsd:complexType>
        <xsd:sequence>
          <xsd:element ref="pc:Terms" minOccurs="0" maxOccurs="1"/>
        </xsd:sequence>
      </xsd:complexType>
    </xsd:element>
    <xsd:element name="HMT_SubTeamHTField0" ma:index="16" nillable="true" ma:taxonomy="true" ma:internalName="HMT_SubTeamHTField0" ma:taxonomyFieldName="HMT_SubTeam" ma:displayName="Sub Team" ma:indexed="true" ma:readOnly="true" ma:default="" ma:fieldId="{1b8bc039-1a2e-4089-a24d-47de9e4a6672}" ma:sspId="9002b6cd-6bc3-456d-8dd0-19fe32dddaf9" ma:termSetId="235b8be1-2648-46e3-a889-490bb086ef3f" ma:anchorId="00000000-0000-0000-0000-000000000000" ma:open="false" ma:isKeyword="false">
      <xsd:complexType>
        <xsd:sequence>
          <xsd:element ref="pc:Terms" minOccurs="0" maxOccurs="1"/>
        </xsd:sequence>
      </xsd:complexType>
    </xsd:element>
    <xsd:element name="HMT_Theme" ma:index="17" nillable="true" ma:displayName="Library" ma:description="Document library theme" ma:hidden="true" ma:internalName="HMT_Theme" ma:readOnly="true">
      <xsd:simpleType>
        <xsd:restriction base="dms:Text"/>
      </xsd:simpleType>
    </xsd:element>
    <xsd:element name="HMT_Topic" ma:index="18" nillable="true" ma:displayName="Topic" ma:description="Topic" ma:hidden="true" ma:internalName="HMT_Topic" ma:readOnly="true">
      <xsd:simpleType>
        <xsd:restriction base="dms:Text"/>
      </xsd:simpleType>
    </xsd:element>
    <xsd:element name="HMT_SubTopic" ma:index="19" nillable="true" ma:displayName="Sub Topic" ma:description="Sub topic" ma:hidden="true" ma:internalName="HMT_SubTopic" ma:readOnly="true">
      <xsd:simpleType>
        <xsd:restriction base="dms:Text"/>
      </xsd:simpleType>
    </xsd:element>
    <xsd:element name="HMT_CategoryHTField0" ma:index="21" nillable="true" ma:taxonomy="true" ma:internalName="HMT_CategoryHTField0" ma:taxonomyFieldName="HMT_Category" ma:displayName="Category" ma:indexed="true" ma:readOnly="true" ma:default="" ma:fieldId="{03bf77b0-a02d-47ea-8bec-4fb357d1f3ee}" ma:sspId="9002b6cd-6bc3-456d-8dd0-19fe32dddaf9" ma:termSetId="3c19b2b4-6767-49d7-bf7e-a6f60c064094" ma:anchorId="00000000-0000-0000-0000-000000000000" ma:open="false" ma:isKeyword="false">
      <xsd:complexType>
        <xsd:sequence>
          <xsd:element ref="pc:Terms" minOccurs="0" maxOccurs="1"/>
        </xsd:sequence>
      </xsd:complexType>
    </xsd:element>
    <xsd:element name="HMT_ClosedOn" ma:index="23" nillable="true" ma:displayName="Closed On" ma:description="The date this item was closed on" ma:format="DateTime" ma:hidden="true" ma:internalName="HMT_ClosedOn" ma:readOnly="true">
      <xsd:simpleType>
        <xsd:restriction base="dms:DateTime"/>
      </xsd:simpleType>
    </xsd:element>
    <xsd:element name="HMT_DeletedOn" ma:index="24" nillable="true" ma:displayName="Deleted On" ma:description="The date this item was deleted on" ma:format="DateTime" ma:hidden="true" ma:internalName="HMT_DeletedOn" ma:readOnly="true">
      <xsd:simpleType>
        <xsd:restriction base="dms:DateTime"/>
      </xsd:simpleType>
    </xsd:element>
    <xsd:element name="HMT_ArchivedOn" ma:index="25" nillable="true" ma:displayName="Archived On" ma:description="The date this item was archived on" ma:format="DateTime" ma:hidden="true" ma:internalName="HMT_ArchivedOn" ma:readOnly="true">
      <xsd:simpleType>
        <xsd:restriction base="dms:DateTime"/>
      </xsd:simpleType>
    </xsd:element>
    <xsd:element name="HMT_LegacyItemID" ma:index="26" nillable="true" ma:displayName="Legacy Item ID" ma:hidden="true" ma:internalName="HMT_LegacyItemID" ma:readOnly="true">
      <xsd:simpleType>
        <xsd:restriction base="dms:Text"/>
      </xsd:simpleType>
    </xsd:element>
    <xsd:element name="HMT_LegacyCreatedBy" ma:index="27" nillable="true" ma:displayName="Legacy Created By" ma:hidden="true" ma:internalName="HMT_LegacyCreatedBy" ma:readOnly="true">
      <xsd:simpleType>
        <xsd:restriction base="dms:Text"/>
      </xsd:simpleType>
    </xsd:element>
    <xsd:element name="HMT_LegacyModifiedBy" ma:index="28" nillable="true" ma:displayName="Legacy Modified By" ma:hidden="true" ma:internalName="HMT_LegacyModifiedBy" ma:readOnly="true">
      <xsd:simpleType>
        <xsd:restriction base="dms:Text"/>
      </xsd:simpleType>
    </xsd:element>
    <xsd:element name="HMT_LegacyOrigSource" ma:index="29" nillable="true" ma:displayName="Original Source" ma:hidden="true" ma:internalName="HMT_LegacyOrigSource" ma:readOnly="true">
      <xsd:simpleType>
        <xsd:restriction base="dms:Text"/>
      </xsd:simpleType>
    </xsd:element>
    <xsd:element name="HMT_LegacyExtRef" ma:index="30" nillable="true" ma:displayName="External Reference" ma:hidden="true" ma:internalName="HMT_LegacyExtRef" ma:readOnly="true">
      <xsd:simpleType>
        <xsd:restriction base="dms:Text"/>
      </xsd:simpleType>
    </xsd:element>
    <xsd:element name="HMT_LegacySensitive" ma:index="31" nillable="true" ma:displayName="Sensitive Item" ma:default="0" ma:hidden="true" ma:internalName="HMT_LegacySensitive" ma:readOnly="true">
      <xsd:simpleType>
        <xsd:restriction base="dms:Boolean"/>
      </xsd:simpleType>
    </xsd:element>
    <xsd:element name="HMT_LegacyRecord" ma:index="32" nillable="true" ma:displayName="Legacy Record" ma:default="0" ma:hidden="true" ma:internalName="HMT_LegacyRecord" ma:readOnly="true">
      <xsd:simpleType>
        <xsd:restriction base="dms:Boolean"/>
      </xsd:simpleType>
    </xsd:element>
    <xsd:element name="HMT_Audit" ma:index="33" nillable="true" ma:displayName="Audit Log" ma:description="Audit Log" ma:internalName="HMT_Audit" ma:readOnly="true">
      <xsd:simpleType>
        <xsd:restriction base="dms:Note">
          <xsd:maxLength value="255"/>
        </xsd:restriction>
      </xsd:simpleType>
    </xsd:element>
    <xsd:element name="HMT_ClosedBy" ma:index="34" nillable="true" ma:displayName="Closed By" ma:description="Who closed this item" ma:hidden="true" ma:list="UserInfo" ma:internalName="HMT_Clos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MT_ArchivedBy" ma:index="35" nillable="true" ma:displayName="Archived By" ma:description="Who archived this item" ma:hidden="true" ma:list="UserInfo" ma:internalName="HMT_Archi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MT_ClosedArchive" ma:index="36" nillable="true" ma:displayName="Closed Archive" ma:default="0" ma:description="Item sent to closed archive" ma:hidden="true" ma:internalName="HMT_ClosedArchive" ma:readOnly="true">
      <xsd:simpleType>
        <xsd:restriction base="dms:Boolean"/>
      </xsd:simpleType>
    </xsd:element>
    <xsd:element name="HMT_ClosedOnOrig" ma:index="37" nillable="true" ma:displayName="Original Closed On" ma:description="The date this item was originally closed on" ma:format="DateTime" ma:hidden="true" ma:internalName="HMT_ClosedOnOrig" ma:readOnly="true">
      <xsd:simpleType>
        <xsd:restriction base="dms:DateTime"/>
      </xsd:simpleType>
    </xsd:element>
    <xsd:element name="HMT_ClosedbyOrig" ma:index="38" nillable="true" ma:displayName="Original Closed By" ma:description="Who originally closed this item" ma:hidden="true" ma:list="UserInfo" ma:internalName="HMT_ClosedbyOrig">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Url" ma:index="4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TaxCatchAllLabel" ma:index="47" nillable="true" ma:displayName="Taxonomy Catch All Column1" ma:hidden="true" ma:list="{abce35c3-3e0b-43bf-804d-c71c587ccc5a}" ma:internalName="TaxCatchAllLabel" ma:readOnly="true" ma:showField="CatchAllDataLabel" ma:web="6644b02a-369f-4cc3-8110-4ca6386cfcb4">
      <xsd:complexType>
        <xsd:complexContent>
          <xsd:extension base="dms:MultiChoiceLookup">
            <xsd:sequence>
              <xsd:element name="Value" type="dms:Lookup" maxOccurs="unbounded" minOccurs="0" nillable="true"/>
            </xsd:sequence>
          </xsd:extension>
        </xsd:complexContent>
      </xsd:complexType>
    </xsd:element>
    <xsd:element name="TaxCatchAll" ma:index="48" nillable="true" ma:displayName="Taxonomy Catch All Column" ma:hidden="true" ma:list="{abce35c3-3e0b-43bf-804d-c71c587ccc5a}" ma:internalName="TaxCatchAll" ma:showField="CatchAllData" ma:web="6644b02a-369f-4cc3-8110-4ca6386cfcb4">
      <xsd:complexType>
        <xsd:complexContent>
          <xsd:extension base="dms:MultiChoiceLookup">
            <xsd:sequence>
              <xsd:element name="Value" type="dms:Lookup" maxOccurs="unbounded" minOccurs="0" nillable="true"/>
            </xsd:sequence>
          </xsd:extension>
        </xsd:complexContent>
      </xsd:complexType>
    </xsd:element>
    <xsd:element name="b9c42a306c8b47fcbaf8a41a71352f3a" ma:index="49" nillable="true" ma:taxonomy="true" ma:internalName="b9c42a306c8b47fcbaf8a41a71352f3a" ma:taxonomyFieldName="HMT_Classification" ma:displayName="Classification" ma:indexed="true" ma:readOnly="true" ma:default="" ma:fieldId="{b9c42a30-6c8b-47fc-baf8-a41a71352f3a}" ma:sspId="9002b6cd-6bc3-456d-8dd0-19fe32dddaf9" ma:termSetId="dd1678d0-78a9-453e-aede-aa0175f7fe72" ma:anchorId="00000000-0000-0000-0000-000000000000" ma:open="false" ma:isKeyword="false">
      <xsd:complexType>
        <xsd:sequence>
          <xsd:element ref="pc:Terms" minOccurs="0" maxOccurs="1"/>
        </xsd:sequence>
      </xsd:complexType>
    </xsd:element>
    <xsd:element name="_dlc_DocId" ma:index="50" nillable="true" ma:displayName="Document ID Value" ma:description="The value of the document ID assigned to this item." ma:internalName="_dlc_DocId" ma:readOnly="true">
      <xsd:simpleType>
        <xsd:restriction base="dms:Text"/>
      </xsd:simpleType>
    </xsd:element>
    <xsd:element name="_dlc_DocIdPersistId" ma:index="51" nillable="true" ma:displayName="Persist ID" ma:description="Keep ID on add." ma:hidden="true" ma:internalName="_dlc_DocIdPersistId" ma:readOnly="true">
      <xsd:simpleType>
        <xsd:restriction base="dms:Boolean"/>
      </xsd:simpleType>
    </xsd:element>
    <xsd:element name="SharedWithUsers" ma:index="5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d664ea2-425c-4d65-8d52-0225bdf07fab" elementFormDefault="qualified">
    <xsd:import namespace="http://schemas.microsoft.com/office/2006/documentManagement/types"/>
    <xsd:import namespace="http://schemas.microsoft.com/office/infopath/2007/PartnerControls"/>
    <xsd:element name="MediaServiceMetadata" ma:index="54" nillable="true" ma:displayName="MediaServiceMetadata" ma:hidden="true" ma:internalName="MediaServiceMetadata" ma:readOnly="true">
      <xsd:simpleType>
        <xsd:restriction base="dms:Note"/>
      </xsd:simpleType>
    </xsd:element>
    <xsd:element name="MediaServiceFastMetadata" ma:index="55" nillable="true" ma:displayName="MediaServiceFastMetadata" ma:hidden="true" ma:internalName="MediaServiceFastMetadata" ma:readOnly="true">
      <xsd:simpleType>
        <xsd:restriction base="dms:Note"/>
      </xsd:simpleType>
    </xsd:element>
    <xsd:element name="MediaServiceAutoKeyPoints" ma:index="56" nillable="true" ma:displayName="MediaServiceAutoKeyPoints" ma:hidden="true" ma:internalName="MediaServiceAutoKeyPoints" ma:readOnly="true">
      <xsd:simpleType>
        <xsd:restriction base="dms:Note"/>
      </xsd:simpleType>
    </xsd:element>
    <xsd:element name="MediaServiceKeyPoints" ma:index="57" nillable="true" ma:displayName="KeyPoints" ma:internalName="MediaServiceKeyPoints" ma:readOnly="true">
      <xsd:simpleType>
        <xsd:restriction base="dms:Note">
          <xsd:maxLength value="255"/>
        </xsd:restriction>
      </xsd:simpleType>
    </xsd:element>
    <xsd:element name="MediaServiceOCR" ma:index="60" nillable="true" ma:displayName="Extracted Text" ma:internalName="MediaServiceOCR" ma:readOnly="true">
      <xsd:simpleType>
        <xsd:restriction base="dms:Note">
          <xsd:maxLength value="255"/>
        </xsd:restriction>
      </xsd:simpleType>
    </xsd:element>
    <xsd:element name="MediaServiceGenerationTime" ma:index="61" nillable="true" ma:displayName="MediaServiceGenerationTime" ma:hidden="true" ma:internalName="MediaServiceGenerationTime" ma:readOnly="true">
      <xsd:simpleType>
        <xsd:restriction base="dms:Text"/>
      </xsd:simpleType>
    </xsd:element>
    <xsd:element name="MediaServiceEventHashCode" ma:index="62" nillable="true" ma:displayName="MediaServiceEventHashCode" ma:hidden="true" ma:internalName="MediaServiceEventHashCode" ma:readOnly="true">
      <xsd:simpleType>
        <xsd:restriction base="dms:Text"/>
      </xsd:simpleType>
    </xsd:element>
    <xsd:element name="MediaServiceDateTaken" ma:index="63" nillable="true" ma:displayName="MediaServiceDateTaken" ma:hidden="true" ma:internalName="MediaServiceDateTaken" ma:readOnly="true">
      <xsd:simpleType>
        <xsd:restriction base="dms:Text"/>
      </xsd:simpleType>
    </xsd:element>
    <xsd:element name="MediaLengthInSeconds" ma:index="64" nillable="true" ma:displayName="MediaLengthInSeconds" ma:hidden="true" ma:internalName="MediaLengthInSeconds" ma:readOnly="true">
      <xsd:simpleType>
        <xsd:restriction base="dms:Unknown"/>
      </xsd:simpleType>
    </xsd:element>
    <xsd:element name="lcf76f155ced4ddcb4097134ff3c332f" ma:index="66" nillable="true" ma:taxonomy="true" ma:internalName="lcf76f155ced4ddcb4097134ff3c332f" ma:taxonomyFieldName="MediaServiceImageTags" ma:displayName="Image Tags" ma:readOnly="false" ma:fieldId="{5cf76f15-5ced-4ddc-b409-7134ff3c332f}" ma:taxonomyMulti="true" ma:sspId="9002b6cd-6bc3-456d-8dd0-19fe32dddaf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67"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dd664ea2-425c-4d65-8d52-0225bdf07fab">
      <Terms xmlns="http://schemas.microsoft.com/office/infopath/2007/PartnerControls"/>
    </lcf76f155ced4ddcb4097134ff3c332f>
    <TaxCatchAll xmlns="6644b02a-369f-4cc3-8110-4ca6386cfcb4">
      <Value>40</Value>
      <Value>38</Value>
      <Value>37</Value>
      <Value>36</Value>
      <Value>35</Value>
    </TaxCatchAll>
    <dlc_EmailBCC xmlns="http://schemas.microsoft.com/sharepoint/v3" xsi:nil="true"/>
    <HMT_ClosedbyOrig xmlns="6644b02a-369f-4cc3-8110-4ca6386cfcb4">
      <UserInfo>
        <DisplayName/>
        <AccountId xsi:nil="true"/>
        <AccountType/>
      </UserInfo>
    </HMT_ClosedbyOrig>
    <dlc_EmailReceivedUTC xmlns="http://schemas.microsoft.com/sharepoint/v3" xsi:nil="true"/>
    <dlc_EmailSentUTC xmlns="http://schemas.microsoft.com/sharepoint/v3" xsi:nil="true"/>
    <dlc_EmailSubject xmlns="http://schemas.microsoft.com/sharepoint/v3" xsi:nil="true"/>
    <dlc_EmailTo xmlns="http://schemas.microsoft.com/sharepoint/v3" xsi:nil="true"/>
    <dlc_EmailFrom xmlns="http://schemas.microsoft.com/sharepoint/v3" xsi:nil="true"/>
    <dlc_EmailCC xmlns="http://schemas.microsoft.com/sharepoint/v3" xsi:nil="true"/>
    <dlc_EmailMailbox xmlns="http://schemas.microsoft.com/sharepoint/v3">
      <UserInfo>
        <DisplayName/>
        <AccountId xsi:nil="true"/>
        <AccountType/>
      </UserInfo>
    </dlc_EmailMailbox>
    <HMT_DocumentTypeHTField0 xmlns="6644b02a-369f-4cc3-8110-4ca6386cfcb4">
      <Terms xmlns="http://schemas.microsoft.com/office/infopath/2007/PartnerControls">
        <TermInfo xmlns="http://schemas.microsoft.com/office/infopath/2007/PartnerControls">
          <TermName xmlns="http://schemas.microsoft.com/office/infopath/2007/PartnerControls">Other</TermName>
          <TermId xmlns="http://schemas.microsoft.com/office/infopath/2007/PartnerControls">c235b5c2-f697-427b-a70a-43d69599f998</TermId>
        </TermInfo>
      </Terms>
    </HMT_DocumentTypeHTField0>
    <HMT_Topic xmlns="6644b02a-369f-4cc3-8110-4ca6386cfcb4">Final report</HMT_Topic>
    <HMT_SubTeamHTField0 xmlns="6644b02a-369f-4cc3-8110-4ca6386cfcb4">
      <Terms xmlns="http://schemas.microsoft.com/office/infopath/2007/PartnerControls"/>
    </HMT_SubTeamHTField0>
    <HMT_Record xmlns="6644b02a-369f-4cc3-8110-4ca6386cfcb4">true</HMT_Record>
    <HMT_LegacySensitive xmlns="6644b02a-369f-4cc3-8110-4ca6386cfcb4">false</HMT_LegacySensitive>
    <HMT_TeamHTField0 xmlns="6644b02a-369f-4cc3-8110-4ca6386cfcb4">
      <Terms xmlns="http://schemas.microsoft.com/office/infopath/2007/PartnerControls">
        <TermInfo xmlns="http://schemas.microsoft.com/office/infopath/2007/PartnerControls">
          <TermName xmlns="http://schemas.microsoft.com/office/infopath/2007/PartnerControls">NIC Team</TermName>
          <TermId xmlns="http://schemas.microsoft.com/office/infopath/2007/PartnerControls">9b399fae-6714-4f60-913d-c470c9698865</TermId>
        </TermInfo>
      </Terms>
    </HMT_TeamHTField0>
    <HMT_CategoryHTField0 xmlns="6644b02a-369f-4cc3-8110-4ca6386cfcb4">
      <Terms xmlns="http://schemas.microsoft.com/office/infopath/2007/PartnerControls">
        <TermInfo xmlns="http://schemas.microsoft.com/office/infopath/2007/PartnerControls">
          <TermName xmlns="http://schemas.microsoft.com/office/infopath/2007/PartnerControls">Policy Document Types</TermName>
          <TermId xmlns="http://schemas.microsoft.com/office/infopath/2007/PartnerControls">bd4325a7-7f6a-48f9-b0dc-cc3aef626e65</TermId>
        </TermInfo>
      </Terms>
    </HMT_CategoryHTField0>
    <HMT_Theme xmlns="6644b02a-369f-4cc3-8110-4ca6386cfcb4">NIA 2</HMT_Theme>
    <HMT_SubTopic xmlns="6644b02a-369f-4cc3-8110-4ca6386cfcb4">Supplementary annexes</HMT_SubTopic>
    <HMT_ClosedArchive xmlns="6644b02a-369f-4cc3-8110-4ca6386cfcb4">false</HMT_ClosedArchive>
    <b9c42a306c8b47fcbaf8a41a71352f3a xmlns="6644b02a-369f-4cc3-8110-4ca6386cfcb4">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1803aa85-5d13-4a57-a135-e2ed4c221e1b</TermId>
        </TermInfo>
      </Terms>
    </b9c42a306c8b47fcbaf8a41a71352f3a>
    <HMT_GroupHTField0 xmlns="6644b02a-369f-4cc3-8110-4ca6386cfcb4">
      <Terms xmlns="http://schemas.microsoft.com/office/infopath/2007/PartnerControls">
        <TermInfo xmlns="http://schemas.microsoft.com/office/infopath/2007/PartnerControls">
          <TermName xmlns="http://schemas.microsoft.com/office/infopath/2007/PartnerControls">NIC</TermName>
          <TermId xmlns="http://schemas.microsoft.com/office/infopath/2007/PartnerControls">0cc92277-be5c-411f-aac2-6a54f41a702c</TermId>
        </TermInfo>
      </Terms>
    </HMT_GroupHTField0>
    <HMT_LegacyRecord xmlns="6644b02a-369f-4cc3-8110-4ca6386cfcb4">false</HMT_LegacyRecord>
    <_dlc_DocId xmlns="6644b02a-369f-4cc3-8110-4ca6386cfcb4">NIC-1101583835-20841</_dlc_DocId>
    <_dlc_DocIdUrl xmlns="6644b02a-369f-4cc3-8110-4ca6386cfcb4">
      <Url>https://tris42.sharepoint.com/sites/nic_is_nic/_layouts/15/DocIdRedir.aspx?ID=NIC-1101583835-20841</Url>
      <Description>NIC-1101583835-20841</Description>
    </_dlc_DocIdUrl>
  </documentManagement>
</p:properties>
</file>

<file path=customXml/itemProps1.xml><?xml version="1.0" encoding="utf-8"?>
<ds:datastoreItem xmlns:ds="http://schemas.openxmlformats.org/officeDocument/2006/customXml" ds:itemID="{184E5202-897A-4613-84E8-C69A6C7107F5}"/>
</file>

<file path=customXml/itemProps2.xml><?xml version="1.0" encoding="utf-8"?>
<ds:datastoreItem xmlns:ds="http://schemas.openxmlformats.org/officeDocument/2006/customXml" ds:itemID="{CB4EFC04-B4B1-475A-8650-4ABC14CA2E70}"/>
</file>

<file path=customXml/itemProps3.xml><?xml version="1.0" encoding="utf-8"?>
<ds:datastoreItem xmlns:ds="http://schemas.openxmlformats.org/officeDocument/2006/customXml" ds:itemID="{CAF39DFE-977B-48CA-AC42-4E5592F3B3E7}"/>
</file>

<file path=customXml/itemProps4.xml><?xml version="1.0" encoding="utf-8"?>
<ds:datastoreItem xmlns:ds="http://schemas.openxmlformats.org/officeDocument/2006/customXml" ds:itemID="{16FD1E0F-A0FF-4E51-A844-19429D8923E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PUBLISH - Aurora - NIC - Project D - The implications of a gas-free GB energy system by 2050 - Annual databook.xlsx</dc:title>
  <dc:subject/>
  <dc:creator>Amelia.Adcroft</dc:creator>
  <cp:keywords/>
  <dc:description/>
  <cp:lastModifiedBy>Lamb, Charley - NIC</cp:lastModifiedBy>
  <cp:revision/>
  <dcterms:created xsi:type="dcterms:W3CDTF">2023-05-25T10:26:39Z</dcterms:created>
  <dcterms:modified xsi:type="dcterms:W3CDTF">2023-10-10T13:40:14Z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0x010100F3DA492754083E45834DB37B66A7598000E23C0D2C3176FA4A97DB7F95327E2BB4</vt:lpwstr>
  </property>
  <property fmtid="{D5CDD505-2E9C-101B-9397-08002B2CF9AE}" pid="3" name="MediaServiceImageTags">
    <vt:lpwstr/>
  </property>
  <property fmtid="{D5CDD505-2E9C-101B-9397-08002B2CF9AE}" pid="4" name="HMT_Group">
    <vt:lpwstr>36;#NIC|0cc92277-be5c-411f-aac2-6a54f41a702c</vt:lpwstr>
  </property>
  <property fmtid="{D5CDD505-2E9C-101B-9397-08002B2CF9AE}" pid="5" name="HMT_Classification">
    <vt:lpwstr>40;#Official|1803aa85-5d13-4a57-a135-e2ed4c221e1b</vt:lpwstr>
  </property>
  <property fmtid="{D5CDD505-2E9C-101B-9397-08002B2CF9AE}" pid="6" name="HMT_SubTeam">
    <vt:lpwstr/>
  </property>
  <property fmtid="{D5CDD505-2E9C-101B-9397-08002B2CF9AE}" pid="7" name="HMT_Review">
    <vt:bool>false</vt:bool>
  </property>
  <property fmtid="{D5CDD505-2E9C-101B-9397-08002B2CF9AE}" pid="8" name="HMT_DocumentType">
    <vt:lpwstr>35;#Other|c235b5c2-f697-427b-a70a-43d69599f998</vt:lpwstr>
  </property>
  <property fmtid="{D5CDD505-2E9C-101B-9397-08002B2CF9AE}" pid="9" name="HMT_Team">
    <vt:lpwstr>37;#NIC Team|9b399fae-6714-4f60-913d-c470c9698865</vt:lpwstr>
  </property>
  <property fmtid="{D5CDD505-2E9C-101B-9397-08002B2CF9AE}" pid="10" name="HMT_Category">
    <vt:lpwstr>38;#Policy Document Types|bd4325a7-7f6a-48f9-b0dc-cc3aef626e65</vt:lpwstr>
  </property>
  <property fmtid="{D5CDD505-2E9C-101B-9397-08002B2CF9AE}" pid="11" name="_dlc_DocIdItemGuid">
    <vt:lpwstr>b7c3a7a9-bebf-4cfc-a16a-711db5958766</vt:lpwstr>
  </property>
</Properties>
</file>